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subredsurgovco-my.sharepoint.com/personal/controldocumental-calidad_subredsur_gov_co/Documents/11. SA/59. ENE 2026/PLANES/"/>
    </mc:Choice>
  </mc:AlternateContent>
  <xr:revisionPtr revIDLastSave="2" documentId="13_ncr:1_{856382CC-4090-413A-A10A-465229251BC3}" xr6:coauthVersionLast="44" xr6:coauthVersionMax="47" xr10:uidLastSave="{CC0CDB2E-F946-4234-B4E1-90351E72DDFC}"/>
  <bookViews>
    <workbookView xWindow="-120" yWindow="-120" windowWidth="25440" windowHeight="15390" tabRatio="613" activeTab="4" xr2:uid="{5C1C2423-E61B-4D77-8783-E5C1297AF3D1}"/>
  </bookViews>
  <sheets>
    <sheet name="SG-SST" sheetId="1" r:id="rId1"/>
    <sheet name="Gráfico1" sheetId="8" state="hidden" r:id="rId2"/>
    <sheet name="2018" sheetId="6" state="hidden" r:id="rId3"/>
    <sheet name="2021 (2)" sheetId="11" state="hidden" r:id="rId4"/>
    <sheet name="2026" sheetId="12" r:id="rId5"/>
  </sheets>
  <externalReferences>
    <externalReference r:id="rId6"/>
  </externalReferences>
  <definedNames>
    <definedName name="_xlnm._FilterDatabase" localSheetId="0" hidden="1">'SG-SST'!$A$1:$BV$459</definedName>
    <definedName name="_xlnm.Print_Area" localSheetId="0">'SG-SST'!$A$1:$BV$459</definedName>
    <definedName name="Excel_BuiltIn__FilterDatabase" localSheetId="0">'SG-SST'!$A$10:$CD$456</definedName>
    <definedName name="_xlnm.Print_Titles" localSheetId="0">'SG-SST'!$1:$7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P280" i="1" l="1"/>
  <c r="BO280" i="1"/>
  <c r="BN280" i="1"/>
  <c r="BM280" i="1"/>
  <c r="BP278" i="1"/>
  <c r="BO278" i="1"/>
  <c r="BN278" i="1"/>
  <c r="BM278" i="1"/>
  <c r="BP270" i="1"/>
  <c r="BO270" i="1"/>
  <c r="BN270" i="1"/>
  <c r="BM270" i="1"/>
  <c r="BP268" i="1"/>
  <c r="BO268" i="1"/>
  <c r="BN268" i="1"/>
  <c r="BM268" i="1"/>
  <c r="BP228" i="1"/>
  <c r="BU228" i="1" s="1"/>
  <c r="BO228" i="1"/>
  <c r="BT228" i="1" s="1"/>
  <c r="BN228" i="1"/>
  <c r="BS228" i="1" s="1"/>
  <c r="BM228" i="1"/>
  <c r="BR228" i="1" s="1"/>
  <c r="BN240" i="1"/>
  <c r="BM240" i="1"/>
  <c r="BP358" i="1"/>
  <c r="BU358" i="1" s="1"/>
  <c r="BO358" i="1"/>
  <c r="BT358" i="1" s="1"/>
  <c r="BN358" i="1"/>
  <c r="BS358" i="1" s="1"/>
  <c r="BM358" i="1"/>
  <c r="BP354" i="1"/>
  <c r="BO354" i="1"/>
  <c r="BN354" i="1"/>
  <c r="BM354" i="1"/>
  <c r="BP348" i="1"/>
  <c r="BO348" i="1"/>
  <c r="BN348" i="1"/>
  <c r="BM348" i="1"/>
  <c r="BP346" i="1"/>
  <c r="BO346" i="1"/>
  <c r="BN346" i="1"/>
  <c r="BM346" i="1"/>
  <c r="BP342" i="1"/>
  <c r="BO342" i="1"/>
  <c r="BN342" i="1"/>
  <c r="BM342" i="1"/>
  <c r="BP338" i="1"/>
  <c r="BO338" i="1"/>
  <c r="BN338" i="1"/>
  <c r="BM338" i="1"/>
  <c r="BP336" i="1"/>
  <c r="BO336" i="1"/>
  <c r="BN336" i="1"/>
  <c r="BM336" i="1"/>
  <c r="P141" i="1"/>
  <c r="Q141" i="1"/>
  <c r="R141" i="1"/>
  <c r="S141" i="1"/>
  <c r="T141" i="1"/>
  <c r="U141" i="1"/>
  <c r="V141" i="1"/>
  <c r="W141" i="1"/>
  <c r="X141" i="1"/>
  <c r="Y141" i="1"/>
  <c r="Z141" i="1"/>
  <c r="AA141" i="1"/>
  <c r="AB141" i="1"/>
  <c r="AC141" i="1"/>
  <c r="AD141" i="1"/>
  <c r="AE141" i="1"/>
  <c r="AF141" i="1"/>
  <c r="AG141" i="1"/>
  <c r="AH141" i="1"/>
  <c r="AI141" i="1"/>
  <c r="AJ141" i="1"/>
  <c r="AK141" i="1"/>
  <c r="AL141" i="1"/>
  <c r="AM141" i="1"/>
  <c r="AN141" i="1"/>
  <c r="AO141" i="1"/>
  <c r="AP141" i="1"/>
  <c r="AQ141" i="1"/>
  <c r="AR141" i="1"/>
  <c r="AS141" i="1"/>
  <c r="AT141" i="1"/>
  <c r="AU141" i="1"/>
  <c r="AV141" i="1"/>
  <c r="AW141" i="1"/>
  <c r="AX141" i="1"/>
  <c r="AY141" i="1"/>
  <c r="AZ141" i="1"/>
  <c r="BA141" i="1"/>
  <c r="BB141" i="1"/>
  <c r="BC141" i="1"/>
  <c r="BD141" i="1"/>
  <c r="BE141" i="1"/>
  <c r="BF141" i="1"/>
  <c r="BG141" i="1"/>
  <c r="BH141" i="1"/>
  <c r="BI141" i="1"/>
  <c r="BJ141" i="1"/>
  <c r="BK141" i="1"/>
  <c r="BL141" i="1"/>
  <c r="O141" i="1"/>
  <c r="P121" i="1"/>
  <c r="Q121" i="1"/>
  <c r="R121" i="1"/>
  <c r="S121" i="1"/>
  <c r="T121" i="1"/>
  <c r="U121" i="1"/>
  <c r="V121" i="1"/>
  <c r="W121" i="1"/>
  <c r="X121" i="1"/>
  <c r="Y121" i="1"/>
  <c r="Z121" i="1"/>
  <c r="AA121" i="1"/>
  <c r="AB121" i="1"/>
  <c r="AC121" i="1"/>
  <c r="AD121" i="1"/>
  <c r="AE121" i="1"/>
  <c r="AF121" i="1"/>
  <c r="AG121" i="1"/>
  <c r="AH121" i="1"/>
  <c r="AI121" i="1"/>
  <c r="AJ121" i="1"/>
  <c r="AK121" i="1"/>
  <c r="AL121" i="1"/>
  <c r="AM121" i="1"/>
  <c r="AN121" i="1"/>
  <c r="AO121" i="1"/>
  <c r="AP121" i="1"/>
  <c r="AQ121" i="1"/>
  <c r="AR121" i="1"/>
  <c r="AS121" i="1"/>
  <c r="AT121" i="1"/>
  <c r="AU121" i="1"/>
  <c r="AV121" i="1"/>
  <c r="AW121" i="1"/>
  <c r="AX121" i="1"/>
  <c r="AY121" i="1"/>
  <c r="AZ121" i="1"/>
  <c r="BA121" i="1"/>
  <c r="BB121" i="1"/>
  <c r="BC121" i="1"/>
  <c r="BD121" i="1"/>
  <c r="BE121" i="1"/>
  <c r="BF121" i="1"/>
  <c r="BG121" i="1"/>
  <c r="BH121" i="1"/>
  <c r="BI121" i="1"/>
  <c r="BJ121" i="1"/>
  <c r="BK121" i="1"/>
  <c r="BL121" i="1"/>
  <c r="O121" i="1"/>
  <c r="P140" i="1"/>
  <c r="Q140" i="1"/>
  <c r="R140" i="1"/>
  <c r="S140" i="1"/>
  <c r="T140" i="1"/>
  <c r="U140" i="1"/>
  <c r="V140" i="1"/>
  <c r="W140" i="1"/>
  <c r="X140" i="1"/>
  <c r="Y140" i="1"/>
  <c r="Z140" i="1"/>
  <c r="AA140" i="1"/>
  <c r="AB140" i="1"/>
  <c r="AC140" i="1"/>
  <c r="AD140" i="1"/>
  <c r="AE140" i="1"/>
  <c r="AF140" i="1"/>
  <c r="AG140" i="1"/>
  <c r="AH140" i="1"/>
  <c r="AI140" i="1"/>
  <c r="AJ140" i="1"/>
  <c r="AK140" i="1"/>
  <c r="AL140" i="1"/>
  <c r="AM140" i="1"/>
  <c r="AN140" i="1"/>
  <c r="AO140" i="1"/>
  <c r="AP140" i="1"/>
  <c r="AQ140" i="1"/>
  <c r="AR140" i="1"/>
  <c r="AS140" i="1"/>
  <c r="AT140" i="1"/>
  <c r="AU140" i="1"/>
  <c r="AV140" i="1"/>
  <c r="AW140" i="1"/>
  <c r="AX140" i="1"/>
  <c r="AY140" i="1"/>
  <c r="AZ140" i="1"/>
  <c r="BA140" i="1"/>
  <c r="BB140" i="1"/>
  <c r="BC140" i="1"/>
  <c r="BD140" i="1"/>
  <c r="BE140" i="1"/>
  <c r="BF140" i="1"/>
  <c r="BG140" i="1"/>
  <c r="BH140" i="1"/>
  <c r="BI140" i="1"/>
  <c r="BJ140" i="1"/>
  <c r="BK140" i="1"/>
  <c r="BL140" i="1"/>
  <c r="O140" i="1"/>
  <c r="BP171" i="1"/>
  <c r="BO171" i="1"/>
  <c r="BN171" i="1"/>
  <c r="BM171" i="1"/>
  <c r="BP173" i="1"/>
  <c r="BO173" i="1"/>
  <c r="BN173" i="1"/>
  <c r="BM173" i="1"/>
  <c r="BP175" i="1"/>
  <c r="BO175" i="1"/>
  <c r="BN175" i="1"/>
  <c r="BM175" i="1"/>
  <c r="BP177" i="1"/>
  <c r="BO177" i="1"/>
  <c r="BN177" i="1"/>
  <c r="BM177" i="1"/>
  <c r="BP179" i="1"/>
  <c r="BO179" i="1"/>
  <c r="BN179" i="1"/>
  <c r="BM179" i="1"/>
  <c r="BP181" i="1"/>
  <c r="BO181" i="1"/>
  <c r="BN181" i="1"/>
  <c r="BM181" i="1"/>
  <c r="BP180" i="1"/>
  <c r="BO180" i="1"/>
  <c r="BN180" i="1"/>
  <c r="BM180" i="1"/>
  <c r="BP178" i="1"/>
  <c r="BO178" i="1"/>
  <c r="BT178" i="1" s="1"/>
  <c r="BN178" i="1"/>
  <c r="BM178" i="1"/>
  <c r="BP176" i="1"/>
  <c r="BO176" i="1"/>
  <c r="BN176" i="1"/>
  <c r="BM176" i="1"/>
  <c r="BP174" i="1"/>
  <c r="BO174" i="1"/>
  <c r="BN174" i="1"/>
  <c r="BM174" i="1"/>
  <c r="BP172" i="1"/>
  <c r="BO172" i="1"/>
  <c r="BN172" i="1"/>
  <c r="BM172" i="1"/>
  <c r="BP170" i="1"/>
  <c r="BO170" i="1"/>
  <c r="BN170" i="1"/>
  <c r="BM170" i="1"/>
  <c r="BP159" i="1"/>
  <c r="BO159" i="1"/>
  <c r="BN159" i="1"/>
  <c r="BM159" i="1"/>
  <c r="BP157" i="1"/>
  <c r="BO157" i="1"/>
  <c r="BN157" i="1"/>
  <c r="BM157" i="1"/>
  <c r="BP155" i="1"/>
  <c r="BO155" i="1"/>
  <c r="BN155" i="1"/>
  <c r="BM155" i="1"/>
  <c r="BP153" i="1"/>
  <c r="BO153" i="1"/>
  <c r="BN153" i="1"/>
  <c r="BM153" i="1"/>
  <c r="BP151" i="1"/>
  <c r="BO151" i="1"/>
  <c r="BN151" i="1"/>
  <c r="BM151" i="1"/>
  <c r="BP149" i="1"/>
  <c r="BO149" i="1"/>
  <c r="BN149" i="1"/>
  <c r="BM149" i="1"/>
  <c r="BP147" i="1"/>
  <c r="BO147" i="1"/>
  <c r="BN147" i="1"/>
  <c r="BM147" i="1"/>
  <c r="BM145" i="1"/>
  <c r="BN145" i="1"/>
  <c r="BO145" i="1"/>
  <c r="BP145" i="1"/>
  <c r="BP143" i="1"/>
  <c r="BO143" i="1"/>
  <c r="BN143" i="1"/>
  <c r="BM143" i="1"/>
  <c r="BP158" i="1"/>
  <c r="BO158" i="1"/>
  <c r="BN158" i="1"/>
  <c r="BM158" i="1"/>
  <c r="BP156" i="1"/>
  <c r="BO156" i="1"/>
  <c r="BN156" i="1"/>
  <c r="BM156" i="1"/>
  <c r="BP154" i="1"/>
  <c r="BO154" i="1"/>
  <c r="BN154" i="1"/>
  <c r="BM154" i="1"/>
  <c r="BP152" i="1"/>
  <c r="BO152" i="1"/>
  <c r="BN152" i="1"/>
  <c r="BM152" i="1"/>
  <c r="BP150" i="1"/>
  <c r="BO150" i="1"/>
  <c r="BN150" i="1"/>
  <c r="BM150" i="1"/>
  <c r="BP148" i="1"/>
  <c r="BO148" i="1"/>
  <c r="BN148" i="1"/>
  <c r="BM148" i="1"/>
  <c r="BP146" i="1"/>
  <c r="BO146" i="1"/>
  <c r="BN146" i="1"/>
  <c r="BM146" i="1"/>
  <c r="BP144" i="1"/>
  <c r="BO144" i="1"/>
  <c r="BN144" i="1"/>
  <c r="BM144" i="1"/>
  <c r="BP132" i="1"/>
  <c r="BO132" i="1"/>
  <c r="BN132" i="1"/>
  <c r="BM132" i="1"/>
  <c r="BM133" i="1"/>
  <c r="BN133" i="1"/>
  <c r="BO133" i="1"/>
  <c r="BP133" i="1"/>
  <c r="BT172" i="1" l="1"/>
  <c r="BU178" i="1"/>
  <c r="BU172" i="1"/>
  <c r="BQ270" i="1"/>
  <c r="BT174" i="1"/>
  <c r="BT180" i="1"/>
  <c r="BU174" i="1"/>
  <c r="BU180" i="1"/>
  <c r="BT170" i="1"/>
  <c r="BT176" i="1"/>
  <c r="BU170" i="1"/>
  <c r="BU176" i="1"/>
  <c r="BQ358" i="1"/>
  <c r="BV358" i="1" s="1"/>
  <c r="BQ268" i="1"/>
  <c r="BQ280" i="1"/>
  <c r="BQ336" i="1"/>
  <c r="BQ346" i="1"/>
  <c r="BQ338" i="1"/>
  <c r="BQ348" i="1"/>
  <c r="BQ228" i="1"/>
  <c r="BV228" i="1" s="1"/>
  <c r="BQ278" i="1"/>
  <c r="BQ342" i="1"/>
  <c r="BQ354" i="1"/>
  <c r="BR358" i="1"/>
  <c r="BS144" i="1"/>
  <c r="BS176" i="1"/>
  <c r="BQ146" i="1"/>
  <c r="BQ152" i="1"/>
  <c r="BQ158" i="1"/>
  <c r="BS170" i="1"/>
  <c r="BR144" i="1"/>
  <c r="BR146" i="1"/>
  <c r="BQ153" i="1"/>
  <c r="BU132" i="1"/>
  <c r="BT132" i="1"/>
  <c r="BS146" i="1"/>
  <c r="BS152" i="1"/>
  <c r="BR174" i="1"/>
  <c r="BS158" i="1"/>
  <c r="BS148" i="1"/>
  <c r="BS154" i="1"/>
  <c r="BS180" i="1"/>
  <c r="BS174" i="1"/>
  <c r="BQ144" i="1"/>
  <c r="BQ150" i="1"/>
  <c r="BQ156" i="1"/>
  <c r="BQ151" i="1"/>
  <c r="BQ157" i="1"/>
  <c r="BR178" i="1"/>
  <c r="BR172" i="1"/>
  <c r="BS150" i="1"/>
  <c r="BS156" i="1"/>
  <c r="BS178" i="1"/>
  <c r="BS172" i="1"/>
  <c r="BQ159" i="1"/>
  <c r="BQ174" i="1"/>
  <c r="BQ177" i="1"/>
  <c r="BQ171" i="1"/>
  <c r="BR176" i="1"/>
  <c r="BR150" i="1"/>
  <c r="BQ148" i="1"/>
  <c r="BQ154" i="1"/>
  <c r="BQ143" i="1"/>
  <c r="BQ149" i="1"/>
  <c r="BQ155" i="1"/>
  <c r="BQ176" i="1"/>
  <c r="BQ181" i="1"/>
  <c r="BR170" i="1"/>
  <c r="BR180" i="1"/>
  <c r="BQ132" i="1"/>
  <c r="BR154" i="1"/>
  <c r="BR152" i="1"/>
  <c r="BQ178" i="1"/>
  <c r="BQ179" i="1"/>
  <c r="BQ173" i="1"/>
  <c r="BR148" i="1"/>
  <c r="BR156" i="1"/>
  <c r="BR158" i="1"/>
  <c r="BQ133" i="1"/>
  <c r="BS132" i="1"/>
  <c r="BQ180" i="1"/>
  <c r="BQ172" i="1"/>
  <c r="BQ170" i="1"/>
  <c r="BQ175" i="1"/>
  <c r="BQ147" i="1"/>
  <c r="BQ145" i="1"/>
  <c r="BR132" i="1"/>
  <c r="BD375" i="1"/>
  <c r="AV315" i="1"/>
  <c r="AV314" i="1"/>
  <c r="AP284" i="1"/>
  <c r="BP298" i="1"/>
  <c r="BO298" i="1"/>
  <c r="BN298" i="1"/>
  <c r="BM298" i="1"/>
  <c r="BN299" i="1"/>
  <c r="BM299" i="1"/>
  <c r="BM290" i="1"/>
  <c r="BN290" i="1"/>
  <c r="BO290" i="1"/>
  <c r="BP290" i="1"/>
  <c r="BV170" i="1" l="1"/>
  <c r="BV180" i="1"/>
  <c r="BV176" i="1"/>
  <c r="BV174" i="1"/>
  <c r="BV172" i="1"/>
  <c r="BV178" i="1"/>
  <c r="BQ298" i="1"/>
  <c r="BV132" i="1"/>
  <c r="BR298" i="1"/>
  <c r="BQ290" i="1"/>
  <c r="BN74" i="1"/>
  <c r="BO74" i="1"/>
  <c r="BP74" i="1"/>
  <c r="BQ74" i="1"/>
  <c r="BP68" i="1"/>
  <c r="BO68" i="1"/>
  <c r="BN68" i="1"/>
  <c r="BM68" i="1"/>
  <c r="BK101" i="1"/>
  <c r="BQ68" i="1" l="1"/>
  <c r="F42" i="12" l="1"/>
  <c r="E42" i="12"/>
  <c r="BM347" i="1" l="1"/>
  <c r="BN347" i="1"/>
  <c r="BO347" i="1"/>
  <c r="BP347" i="1"/>
  <c r="BM349" i="1"/>
  <c r="BN349" i="1"/>
  <c r="BO349" i="1"/>
  <c r="BP349"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P61" i="1"/>
  <c r="Q61" i="1"/>
  <c r="R61" i="1"/>
  <c r="S61" i="1"/>
  <c r="T61" i="1"/>
  <c r="U61" i="1"/>
  <c r="V61" i="1"/>
  <c r="W61" i="1"/>
  <c r="X61" i="1"/>
  <c r="Y61" i="1"/>
  <c r="Z61" i="1"/>
  <c r="AA61" i="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O61" i="1"/>
  <c r="O60" i="1"/>
  <c r="AA187" i="1"/>
  <c r="AA186" i="1"/>
  <c r="BQ347" i="1" l="1"/>
  <c r="BQ349" i="1"/>
  <c r="AV101" i="1"/>
  <c r="AV100" i="1"/>
  <c r="AV120" i="1"/>
  <c r="AV217" i="1"/>
  <c r="AV216" i="1"/>
  <c r="AV199" i="1"/>
  <c r="AU216" i="1"/>
  <c r="AV198" i="1"/>
  <c r="AY245" i="1"/>
  <c r="AY244" i="1"/>
  <c r="AV245" i="1"/>
  <c r="AV244" i="1"/>
  <c r="AY231" i="1"/>
  <c r="AV231" i="1"/>
  <c r="AY230" i="1"/>
  <c r="AV230" i="1"/>
  <c r="AV253" i="1"/>
  <c r="AV252" i="1"/>
  <c r="AV263" i="1"/>
  <c r="AV262" i="1"/>
  <c r="AV285" i="1"/>
  <c r="AV284" i="1"/>
  <c r="AV305" i="1"/>
  <c r="AV304" i="1"/>
  <c r="AV375" i="1"/>
  <c r="AV374" i="1"/>
  <c r="AV363" i="1"/>
  <c r="AV362" i="1"/>
  <c r="AV353" i="1"/>
  <c r="AV352" i="1"/>
  <c r="AV329" i="1"/>
  <c r="AV328" i="1"/>
  <c r="AY315" i="1"/>
  <c r="AY314" i="1"/>
  <c r="AY305" i="1"/>
  <c r="AY304" i="1"/>
  <c r="AY253" i="1"/>
  <c r="AY252" i="1"/>
  <c r="AY217" i="1"/>
  <c r="AY216" i="1"/>
  <c r="AY199" i="1"/>
  <c r="AY198" i="1"/>
  <c r="AY120" i="1"/>
  <c r="AY113" i="1"/>
  <c r="AY445" i="1"/>
  <c r="AY375" i="1"/>
  <c r="AY374" i="1"/>
  <c r="AY363" i="1"/>
  <c r="AY362" i="1"/>
  <c r="AY353" i="1"/>
  <c r="AY352" i="1"/>
  <c r="AY329" i="1"/>
  <c r="AY328" i="1"/>
  <c r="AY285" i="1"/>
  <c r="AY284" i="1"/>
  <c r="AY263" i="1"/>
  <c r="AY262" i="1"/>
  <c r="AY444" i="1"/>
  <c r="AY435" i="1"/>
  <c r="AX444" i="1"/>
  <c r="AY434" i="1"/>
  <c r="AV445" i="1"/>
  <c r="AV444" i="1"/>
  <c r="AV435" i="1"/>
  <c r="AV434" i="1"/>
  <c r="V74" i="12"/>
  <c r="Z216" i="1"/>
  <c r="BP219" i="1"/>
  <c r="BO219" i="1"/>
  <c r="BN219" i="1"/>
  <c r="BM219" i="1"/>
  <c r="BP218" i="1"/>
  <c r="BO218" i="1"/>
  <c r="BN218" i="1"/>
  <c r="BM218" i="1"/>
  <c r="BP225" i="1"/>
  <c r="BO225" i="1"/>
  <c r="BN225" i="1"/>
  <c r="BM225" i="1"/>
  <c r="BP224" i="1"/>
  <c r="BO224" i="1"/>
  <c r="BN224" i="1"/>
  <c r="BM224" i="1"/>
  <c r="D67" i="12"/>
  <c r="R66" i="12"/>
  <c r="S71" i="12" s="1"/>
  <c r="T71" i="12" s="1"/>
  <c r="S66" i="12"/>
  <c r="S72" i="12" s="1"/>
  <c r="T72" i="12" s="1"/>
  <c r="T66" i="12"/>
  <c r="S73" i="12" s="1"/>
  <c r="T73" i="12" s="1"/>
  <c r="U66" i="12"/>
  <c r="V66" i="12"/>
  <c r="W66" i="12"/>
  <c r="X66" i="12"/>
  <c r="Y66" i="12"/>
  <c r="Z66" i="12"/>
  <c r="AA66" i="12"/>
  <c r="AB66" i="12"/>
  <c r="AC66" i="12"/>
  <c r="AV93" i="1"/>
  <c r="AV92" i="1"/>
  <c r="AV83" i="1"/>
  <c r="AV82" i="1"/>
  <c r="AV73" i="1"/>
  <c r="AV72" i="1"/>
  <c r="AV67" i="1"/>
  <c r="AV66" i="1"/>
  <c r="AV53" i="1"/>
  <c r="AV52" i="1"/>
  <c r="AV37" i="1"/>
  <c r="AV36" i="1"/>
  <c r="AV31" i="1"/>
  <c r="AV30" i="1"/>
  <c r="AV11" i="1"/>
  <c r="AV10" i="1"/>
  <c r="AY112" i="1"/>
  <c r="AY101" i="1"/>
  <c r="AY100" i="1"/>
  <c r="AY93" i="1"/>
  <c r="AY92" i="1"/>
  <c r="AY83" i="1"/>
  <c r="AY82" i="1"/>
  <c r="AY73" i="1"/>
  <c r="AY72" i="1"/>
  <c r="AY67" i="1"/>
  <c r="AY66" i="1"/>
  <c r="AY53" i="1"/>
  <c r="AY52" i="1"/>
  <c r="AY37" i="1"/>
  <c r="AY36" i="1"/>
  <c r="AY31" i="1"/>
  <c r="AY30" i="1"/>
  <c r="AY11" i="1"/>
  <c r="AY10" i="1"/>
  <c r="AP10" i="1"/>
  <c r="AP11" i="1"/>
  <c r="AP30" i="1"/>
  <c r="AP31" i="1"/>
  <c r="AP36" i="1"/>
  <c r="AP52" i="1"/>
  <c r="AP53" i="1"/>
  <c r="AP66" i="1"/>
  <c r="AP67" i="1"/>
  <c r="AP72" i="1"/>
  <c r="AP73" i="1"/>
  <c r="AP82" i="1"/>
  <c r="AP83" i="1"/>
  <c r="AP92" i="1"/>
  <c r="AP93" i="1"/>
  <c r="AP100" i="1"/>
  <c r="AP101" i="1"/>
  <c r="AP112" i="1"/>
  <c r="AP113" i="1"/>
  <c r="AP120" i="1"/>
  <c r="AP198" i="1"/>
  <c r="AP199" i="1"/>
  <c r="AP216" i="1"/>
  <c r="AP230" i="1"/>
  <c r="AP217" i="1"/>
  <c r="AP231" i="1"/>
  <c r="AP244" i="1"/>
  <c r="AP245" i="1"/>
  <c r="AP252" i="1"/>
  <c r="AP253" i="1"/>
  <c r="AP262" i="1"/>
  <c r="AP263" i="1"/>
  <c r="AP445" i="1"/>
  <c r="AP444" i="1"/>
  <c r="AP435" i="1"/>
  <c r="AP434" i="1"/>
  <c r="AP375" i="1"/>
  <c r="AP374" i="1"/>
  <c r="AP363" i="1"/>
  <c r="AP362" i="1"/>
  <c r="AP353" i="1"/>
  <c r="AP352" i="1"/>
  <c r="AP329" i="1"/>
  <c r="AP328" i="1"/>
  <c r="AP315" i="1"/>
  <c r="AP314" i="1"/>
  <c r="AP305" i="1"/>
  <c r="AP304" i="1"/>
  <c r="AP285" i="1"/>
  <c r="AV112" i="1"/>
  <c r="AV113" i="1"/>
  <c r="BM74" i="1"/>
  <c r="BM75" i="1"/>
  <c r="BN75" i="1"/>
  <c r="BO75" i="1"/>
  <c r="BT74" i="1" s="1"/>
  <c r="BP75" i="1"/>
  <c r="BU74" i="1" s="1"/>
  <c r="BM76" i="1"/>
  <c r="BN76" i="1"/>
  <c r="BO76" i="1"/>
  <c r="BP76" i="1"/>
  <c r="BM77" i="1"/>
  <c r="BN77" i="1"/>
  <c r="BO77" i="1"/>
  <c r="BP77" i="1"/>
  <c r="BM78" i="1"/>
  <c r="BN78" i="1"/>
  <c r="BO78" i="1"/>
  <c r="BP78" i="1"/>
  <c r="BM79" i="1"/>
  <c r="BN79" i="1"/>
  <c r="BO79" i="1"/>
  <c r="BP79" i="1"/>
  <c r="BM80" i="1"/>
  <c r="BN80" i="1"/>
  <c r="BO80" i="1"/>
  <c r="BP80" i="1"/>
  <c r="BM81" i="1"/>
  <c r="BN81" i="1"/>
  <c r="BO81" i="1"/>
  <c r="BP81" i="1"/>
  <c r="AY382" i="1"/>
  <c r="AY383" i="1"/>
  <c r="AV382" i="1"/>
  <c r="AV383" i="1"/>
  <c r="AP382" i="1"/>
  <c r="AP383" i="1"/>
  <c r="S434" i="1"/>
  <c r="T434" i="1"/>
  <c r="U434" i="1"/>
  <c r="V434" i="1"/>
  <c r="S435" i="1"/>
  <c r="T435" i="1"/>
  <c r="U435" i="1"/>
  <c r="V435" i="1"/>
  <c r="S444" i="1"/>
  <c r="T444" i="1"/>
  <c r="U444" i="1"/>
  <c r="V444" i="1"/>
  <c r="S445" i="1"/>
  <c r="T445" i="1"/>
  <c r="U445" i="1"/>
  <c r="V445" i="1"/>
  <c r="O353" i="1"/>
  <c r="BP429" i="1"/>
  <c r="BO429" i="1"/>
  <c r="BN429" i="1"/>
  <c r="BM429" i="1"/>
  <c r="BP428" i="1"/>
  <c r="BO428" i="1"/>
  <c r="BN428" i="1"/>
  <c r="BM428" i="1"/>
  <c r="BP427" i="1"/>
  <c r="BO427" i="1"/>
  <c r="BN427" i="1"/>
  <c r="BM427" i="1"/>
  <c r="BP426" i="1"/>
  <c r="BO426" i="1"/>
  <c r="BN426" i="1"/>
  <c r="BM426" i="1"/>
  <c r="BP425" i="1"/>
  <c r="BO425" i="1"/>
  <c r="BN425" i="1"/>
  <c r="BM425" i="1"/>
  <c r="BP424" i="1"/>
  <c r="BO424" i="1"/>
  <c r="BN424" i="1"/>
  <c r="BM424" i="1"/>
  <c r="BP423" i="1"/>
  <c r="BO423" i="1"/>
  <c r="BN423" i="1"/>
  <c r="BM423" i="1"/>
  <c r="BP422" i="1"/>
  <c r="BO422" i="1"/>
  <c r="BN422" i="1"/>
  <c r="BM422" i="1"/>
  <c r="BP421" i="1"/>
  <c r="BO421" i="1"/>
  <c r="BN421" i="1"/>
  <c r="BM421" i="1"/>
  <c r="BP420" i="1"/>
  <c r="BO420" i="1"/>
  <c r="BN420" i="1"/>
  <c r="BM420" i="1"/>
  <c r="BP419" i="1"/>
  <c r="BO419" i="1"/>
  <c r="BN419" i="1"/>
  <c r="BM419" i="1"/>
  <c r="BP418" i="1"/>
  <c r="BO418" i="1"/>
  <c r="BN418" i="1"/>
  <c r="BM418" i="1"/>
  <c r="BM232" i="1"/>
  <c r="BM233" i="1"/>
  <c r="BM234" i="1"/>
  <c r="BM235" i="1"/>
  <c r="BM236" i="1"/>
  <c r="BM237" i="1"/>
  <c r="BM238" i="1"/>
  <c r="BM239" i="1"/>
  <c r="BM241" i="1"/>
  <c r="BM242" i="1"/>
  <c r="BM243" i="1"/>
  <c r="S56" i="12"/>
  <c r="S55" i="12"/>
  <c r="S54" i="12"/>
  <c r="S53" i="12"/>
  <c r="S52" i="12"/>
  <c r="E67" i="12"/>
  <c r="F67" i="12"/>
  <c r="H67" i="12"/>
  <c r="J82" i="12"/>
  <c r="D82" i="12"/>
  <c r="I67" i="12"/>
  <c r="K67" i="12"/>
  <c r="L67" i="12"/>
  <c r="L82" i="12"/>
  <c r="M67" i="12"/>
  <c r="N67" i="12"/>
  <c r="O67" i="12"/>
  <c r="BP384" i="1"/>
  <c r="BO384" i="1"/>
  <c r="BN384" i="1"/>
  <c r="BM384" i="1"/>
  <c r="BP446" i="1"/>
  <c r="BO446" i="1"/>
  <c r="BN446" i="1"/>
  <c r="BM446" i="1"/>
  <c r="BP436" i="1"/>
  <c r="BN436" i="1"/>
  <c r="BM436" i="1"/>
  <c r="BP69" i="1"/>
  <c r="BP66" i="1" s="1"/>
  <c r="BO69" i="1"/>
  <c r="BO66" i="1" s="1"/>
  <c r="BN69" i="1"/>
  <c r="BN66" i="1" s="1"/>
  <c r="BM69" i="1"/>
  <c r="BM66" i="1" s="1"/>
  <c r="BP432" i="1"/>
  <c r="BO432" i="1"/>
  <c r="BN432" i="1"/>
  <c r="BM432" i="1"/>
  <c r="BP430" i="1"/>
  <c r="BO430" i="1"/>
  <c r="BN430" i="1"/>
  <c r="BM430" i="1"/>
  <c r="BP416" i="1"/>
  <c r="BO416" i="1"/>
  <c r="BN416" i="1"/>
  <c r="BM416" i="1"/>
  <c r="BP350" i="1"/>
  <c r="BO350" i="1"/>
  <c r="BN350" i="1"/>
  <c r="BM350" i="1"/>
  <c r="BP272" i="1"/>
  <c r="BO272" i="1"/>
  <c r="BN272" i="1"/>
  <c r="BM272" i="1"/>
  <c r="BP266" i="1"/>
  <c r="BO266" i="1"/>
  <c r="BN266" i="1"/>
  <c r="BM266" i="1"/>
  <c r="BP248" i="1"/>
  <c r="BO248" i="1"/>
  <c r="BN248" i="1"/>
  <c r="BM248" i="1"/>
  <c r="BP246" i="1"/>
  <c r="BO246" i="1"/>
  <c r="BN246" i="1"/>
  <c r="BM246" i="1"/>
  <c r="BP249" i="1"/>
  <c r="BO249" i="1"/>
  <c r="BN249" i="1"/>
  <c r="BM249" i="1"/>
  <c r="BP247" i="1"/>
  <c r="BO247" i="1"/>
  <c r="BN247" i="1"/>
  <c r="BM247" i="1"/>
  <c r="BM449" i="1"/>
  <c r="BM447" i="1"/>
  <c r="BM443" i="1"/>
  <c r="BM441" i="1"/>
  <c r="BM439" i="1"/>
  <c r="BM437" i="1"/>
  <c r="BR436" i="1" s="1"/>
  <c r="BM433" i="1"/>
  <c r="BM431" i="1"/>
  <c r="BM417" i="1"/>
  <c r="BM415" i="1"/>
  <c r="BM413" i="1"/>
  <c r="BM411" i="1"/>
  <c r="BM409" i="1"/>
  <c r="BM407" i="1"/>
  <c r="BM405" i="1"/>
  <c r="BM403" i="1"/>
  <c r="BM401" i="1"/>
  <c r="BM399" i="1"/>
  <c r="BM397" i="1"/>
  <c r="BM395" i="1"/>
  <c r="BM393" i="1"/>
  <c r="BM391" i="1"/>
  <c r="BM389" i="1"/>
  <c r="BM387" i="1"/>
  <c r="BM385" i="1"/>
  <c r="BM381" i="1"/>
  <c r="BM379" i="1"/>
  <c r="BM377" i="1"/>
  <c r="BM373" i="1"/>
  <c r="BM371" i="1"/>
  <c r="BM369" i="1"/>
  <c r="BM367" i="1"/>
  <c r="BM365" i="1"/>
  <c r="BM361" i="1"/>
  <c r="BM357" i="1"/>
  <c r="BM351" i="1"/>
  <c r="BM345" i="1"/>
  <c r="BM343" i="1"/>
  <c r="BM341" i="1"/>
  <c r="BM335" i="1"/>
  <c r="BM333" i="1"/>
  <c r="BM331" i="1"/>
  <c r="BM327" i="1"/>
  <c r="BM325" i="1"/>
  <c r="BM323" i="1"/>
  <c r="BM321" i="1"/>
  <c r="BM319" i="1"/>
  <c r="BM317" i="1"/>
  <c r="BM313" i="1"/>
  <c r="BM311" i="1"/>
  <c r="BM309" i="1"/>
  <c r="BM307" i="1"/>
  <c r="BM303" i="1"/>
  <c r="BM301" i="1"/>
  <c r="BM297" i="1"/>
  <c r="BM295" i="1"/>
  <c r="BM293" i="1"/>
  <c r="BM291" i="1"/>
  <c r="BM289" i="1"/>
  <c r="BM287" i="1"/>
  <c r="BM283" i="1"/>
  <c r="BM281" i="1"/>
  <c r="BM279" i="1"/>
  <c r="BM277" i="1"/>
  <c r="BM275" i="1"/>
  <c r="BM273" i="1"/>
  <c r="BM271" i="1"/>
  <c r="BM269" i="1"/>
  <c r="BM267" i="1"/>
  <c r="BM265" i="1"/>
  <c r="BM261" i="1"/>
  <c r="BM259" i="1"/>
  <c r="BM257" i="1"/>
  <c r="BM255" i="1"/>
  <c r="BM227" i="1"/>
  <c r="BM223" i="1"/>
  <c r="BM221" i="1"/>
  <c r="BM215" i="1"/>
  <c r="BM213" i="1"/>
  <c r="BM211" i="1"/>
  <c r="BM209" i="1"/>
  <c r="BM207" i="1"/>
  <c r="BM205" i="1"/>
  <c r="BM203" i="1"/>
  <c r="BM201" i="1"/>
  <c r="BM197" i="1"/>
  <c r="BM195" i="1"/>
  <c r="BM193" i="1"/>
  <c r="BM191" i="1"/>
  <c r="BM189" i="1"/>
  <c r="BM183" i="1"/>
  <c r="BM169" i="1"/>
  <c r="BM167" i="1"/>
  <c r="BM165" i="1"/>
  <c r="BM163" i="1"/>
  <c r="BM161" i="1"/>
  <c r="BM139" i="1"/>
  <c r="BM137" i="1"/>
  <c r="BM135" i="1"/>
  <c r="BM131" i="1"/>
  <c r="BM129" i="1"/>
  <c r="BM127" i="1"/>
  <c r="BM125" i="1"/>
  <c r="BM123" i="1"/>
  <c r="BM119" i="1"/>
  <c r="BM117" i="1"/>
  <c r="BM115" i="1"/>
  <c r="BM111" i="1"/>
  <c r="BM109" i="1"/>
  <c r="BM107" i="1"/>
  <c r="BM105" i="1"/>
  <c r="BM103" i="1"/>
  <c r="BM97" i="1"/>
  <c r="BM95" i="1"/>
  <c r="BM91" i="1"/>
  <c r="BM89" i="1"/>
  <c r="BM87" i="1"/>
  <c r="BM85" i="1"/>
  <c r="BM71" i="1"/>
  <c r="BM63" i="1"/>
  <c r="BM60" i="1" s="1"/>
  <c r="BM59" i="1"/>
  <c r="BM57" i="1"/>
  <c r="BM55" i="1"/>
  <c r="BM52" i="1" s="1"/>
  <c r="BM51" i="1"/>
  <c r="BM49" i="1"/>
  <c r="BM47" i="1"/>
  <c r="BM45" i="1"/>
  <c r="BM43" i="1"/>
  <c r="BM41" i="1"/>
  <c r="BM39" i="1"/>
  <c r="BM35" i="1"/>
  <c r="BM33" i="1"/>
  <c r="BM29" i="1"/>
  <c r="BM27" i="1"/>
  <c r="BM25" i="1"/>
  <c r="BM23" i="1"/>
  <c r="BM21" i="1"/>
  <c r="BM19" i="1"/>
  <c r="BM17" i="1"/>
  <c r="BM15" i="1"/>
  <c r="BM13" i="1"/>
  <c r="BM12" i="1"/>
  <c r="BM450" i="1"/>
  <c r="BM448" i="1"/>
  <c r="BM442" i="1"/>
  <c r="BM440" i="1"/>
  <c r="BM438" i="1"/>
  <c r="BM414" i="1"/>
  <c r="BM412" i="1"/>
  <c r="BM410" i="1"/>
  <c r="BM408" i="1"/>
  <c r="BM406" i="1"/>
  <c r="BM404" i="1"/>
  <c r="BM402" i="1"/>
  <c r="BM400" i="1"/>
  <c r="BM398" i="1"/>
  <c r="BM396" i="1"/>
  <c r="BM394" i="1"/>
  <c r="BM392" i="1"/>
  <c r="BM390" i="1"/>
  <c r="BM388" i="1"/>
  <c r="BM386" i="1"/>
  <c r="BM380" i="1"/>
  <c r="BM378" i="1"/>
  <c r="BM376" i="1"/>
  <c r="BM372" i="1"/>
  <c r="BM370" i="1"/>
  <c r="BM368" i="1"/>
  <c r="BM366" i="1"/>
  <c r="BM364" i="1"/>
  <c r="BM360" i="1"/>
  <c r="BM356" i="1"/>
  <c r="BM344" i="1"/>
  <c r="BM340" i="1"/>
  <c r="BM334" i="1"/>
  <c r="BM332" i="1"/>
  <c r="BM330" i="1"/>
  <c r="BM326" i="1"/>
  <c r="BM324" i="1"/>
  <c r="BM322" i="1"/>
  <c r="BM320" i="1"/>
  <c r="BM318" i="1"/>
  <c r="BM316" i="1"/>
  <c r="BM312" i="1"/>
  <c r="BM310" i="1"/>
  <c r="BM308" i="1"/>
  <c r="BM306" i="1"/>
  <c r="BM302" i="1"/>
  <c r="BM300" i="1"/>
  <c r="BM296" i="1"/>
  <c r="BM294" i="1"/>
  <c r="BM292" i="1"/>
  <c r="BM288" i="1"/>
  <c r="BM286" i="1"/>
  <c r="BM282" i="1"/>
  <c r="BM276" i="1"/>
  <c r="BM274" i="1"/>
  <c r="BM264" i="1"/>
  <c r="BM260" i="1"/>
  <c r="BM258" i="1"/>
  <c r="BM256" i="1"/>
  <c r="BM254" i="1"/>
  <c r="BM226" i="1"/>
  <c r="BM222" i="1"/>
  <c r="BM220" i="1"/>
  <c r="BM214" i="1"/>
  <c r="BM212" i="1"/>
  <c r="BM210" i="1"/>
  <c r="BM208" i="1"/>
  <c r="BM206" i="1"/>
  <c r="BM204" i="1"/>
  <c r="BM202" i="1"/>
  <c r="BM200" i="1"/>
  <c r="BM196" i="1"/>
  <c r="BM194" i="1"/>
  <c r="BM192" i="1"/>
  <c r="BM190" i="1"/>
  <c r="BM188" i="1"/>
  <c r="BM182" i="1"/>
  <c r="BM168" i="1"/>
  <c r="BM166" i="1"/>
  <c r="BM164" i="1"/>
  <c r="BM162" i="1"/>
  <c r="BM160" i="1"/>
  <c r="BM142" i="1"/>
  <c r="BM138" i="1"/>
  <c r="BM136" i="1"/>
  <c r="BM134" i="1"/>
  <c r="BM130" i="1"/>
  <c r="BM128" i="1"/>
  <c r="BM126" i="1"/>
  <c r="BM124" i="1"/>
  <c r="BM122" i="1"/>
  <c r="BM118" i="1"/>
  <c r="BM116" i="1"/>
  <c r="BM114" i="1"/>
  <c r="BM110" i="1"/>
  <c r="BM108" i="1"/>
  <c r="BM106" i="1"/>
  <c r="BM104" i="1"/>
  <c r="BM102" i="1"/>
  <c r="BM96" i="1"/>
  <c r="BM94" i="1"/>
  <c r="BM90" i="1"/>
  <c r="BM88" i="1"/>
  <c r="BM86" i="1"/>
  <c r="BM84" i="1"/>
  <c r="BM70" i="1"/>
  <c r="BM62" i="1"/>
  <c r="BM58" i="1"/>
  <c r="BM56" i="1"/>
  <c r="BM54" i="1"/>
  <c r="BM50" i="1"/>
  <c r="BM48" i="1"/>
  <c r="BM46" i="1"/>
  <c r="BM44" i="1"/>
  <c r="BM42" i="1"/>
  <c r="BM40" i="1"/>
  <c r="BM38" i="1"/>
  <c r="BM34" i="1"/>
  <c r="BM32" i="1"/>
  <c r="BM28" i="1"/>
  <c r="BM26" i="1"/>
  <c r="BM24" i="1"/>
  <c r="BM22" i="1"/>
  <c r="BM20" i="1"/>
  <c r="BM18" i="1"/>
  <c r="BM16" i="1"/>
  <c r="BM14" i="1"/>
  <c r="BP59" i="1"/>
  <c r="BO59" i="1"/>
  <c r="BN59" i="1"/>
  <c r="BP301" i="1"/>
  <c r="BO301" i="1"/>
  <c r="BN301" i="1"/>
  <c r="BP297" i="1"/>
  <c r="BO297" i="1"/>
  <c r="BN297" i="1"/>
  <c r="BP139" i="1"/>
  <c r="BO139" i="1"/>
  <c r="BN139" i="1"/>
  <c r="AA185" i="1"/>
  <c r="O10" i="1"/>
  <c r="P56" i="12"/>
  <c r="D43" i="12"/>
  <c r="BP195" i="1"/>
  <c r="BO195" i="1"/>
  <c r="BN195" i="1"/>
  <c r="BP194" i="1"/>
  <c r="BO194" i="1"/>
  <c r="BN194" i="1"/>
  <c r="BP193" i="1"/>
  <c r="BO193" i="1"/>
  <c r="BN193" i="1"/>
  <c r="BP192" i="1"/>
  <c r="BO192" i="1"/>
  <c r="BN192" i="1"/>
  <c r="BP191" i="1"/>
  <c r="BO191" i="1"/>
  <c r="BN191" i="1"/>
  <c r="BP190" i="1"/>
  <c r="BO190" i="1"/>
  <c r="BN190" i="1"/>
  <c r="BP189" i="1"/>
  <c r="BO189" i="1"/>
  <c r="BN189" i="1"/>
  <c r="BP188" i="1"/>
  <c r="BO188" i="1"/>
  <c r="BN188" i="1"/>
  <c r="BP183" i="1"/>
  <c r="BO183" i="1"/>
  <c r="BN183" i="1"/>
  <c r="BP182" i="1"/>
  <c r="BO182" i="1"/>
  <c r="BN182" i="1"/>
  <c r="BP169" i="1"/>
  <c r="BO169" i="1"/>
  <c r="BN169" i="1"/>
  <c r="BP168" i="1"/>
  <c r="BO168" i="1"/>
  <c r="BN168" i="1"/>
  <c r="BP167" i="1"/>
  <c r="BO167" i="1"/>
  <c r="BN167" i="1"/>
  <c r="BP166" i="1"/>
  <c r="BO166" i="1"/>
  <c r="BN166" i="1"/>
  <c r="BP165" i="1"/>
  <c r="BO165" i="1"/>
  <c r="BN165" i="1"/>
  <c r="BP164" i="1"/>
  <c r="BO164" i="1"/>
  <c r="BN164" i="1"/>
  <c r="BP163" i="1"/>
  <c r="BO163" i="1"/>
  <c r="BN163" i="1"/>
  <c r="BP162" i="1"/>
  <c r="BO162" i="1"/>
  <c r="BN162" i="1"/>
  <c r="BP161" i="1"/>
  <c r="BO161" i="1"/>
  <c r="BN161" i="1"/>
  <c r="BP160" i="1"/>
  <c r="BO160" i="1"/>
  <c r="BN160" i="1"/>
  <c r="BP142" i="1"/>
  <c r="BO142" i="1"/>
  <c r="BN142" i="1"/>
  <c r="BS142" i="1" s="1"/>
  <c r="O434" i="1"/>
  <c r="P434" i="1"/>
  <c r="Q434" i="1"/>
  <c r="R434" i="1"/>
  <c r="W434" i="1"/>
  <c r="X434" i="1"/>
  <c r="Y434" i="1"/>
  <c r="Z434" i="1"/>
  <c r="AB434" i="1"/>
  <c r="AC434" i="1"/>
  <c r="AD434" i="1"/>
  <c r="AE434" i="1"/>
  <c r="AF434" i="1"/>
  <c r="AG434" i="1"/>
  <c r="AH434" i="1"/>
  <c r="AI434" i="1"/>
  <c r="AJ434" i="1"/>
  <c r="AK434" i="1"/>
  <c r="AL434" i="1"/>
  <c r="AM434" i="1"/>
  <c r="AN434" i="1"/>
  <c r="AO434" i="1"/>
  <c r="AQ434" i="1"/>
  <c r="AR434" i="1"/>
  <c r="AS434" i="1"/>
  <c r="AT434" i="1"/>
  <c r="AU434" i="1"/>
  <c r="AW434" i="1"/>
  <c r="AZ434" i="1"/>
  <c r="BA434" i="1"/>
  <c r="BB434" i="1"/>
  <c r="BC434" i="1"/>
  <c r="BD434" i="1"/>
  <c r="BE434" i="1"/>
  <c r="BF434" i="1"/>
  <c r="BG434" i="1"/>
  <c r="BH434" i="1"/>
  <c r="BI434" i="1"/>
  <c r="BJ434" i="1"/>
  <c r="BK434" i="1"/>
  <c r="BL434" i="1"/>
  <c r="O435" i="1"/>
  <c r="P435" i="1"/>
  <c r="Q435" i="1"/>
  <c r="R435" i="1"/>
  <c r="W435" i="1"/>
  <c r="X435" i="1"/>
  <c r="Y435" i="1"/>
  <c r="Z435" i="1"/>
  <c r="AB435" i="1"/>
  <c r="AC435" i="1"/>
  <c r="AD435" i="1"/>
  <c r="AE435" i="1"/>
  <c r="AF435" i="1"/>
  <c r="AG435" i="1"/>
  <c r="AH435" i="1"/>
  <c r="AI435" i="1"/>
  <c r="AJ435" i="1"/>
  <c r="AK435" i="1"/>
  <c r="AL435" i="1"/>
  <c r="AM435" i="1"/>
  <c r="AN435" i="1"/>
  <c r="AO435" i="1"/>
  <c r="AQ435" i="1"/>
  <c r="AR435" i="1"/>
  <c r="AS435" i="1"/>
  <c r="AT435" i="1"/>
  <c r="AU435" i="1"/>
  <c r="AW435" i="1"/>
  <c r="AZ435" i="1"/>
  <c r="BA435" i="1"/>
  <c r="BB435" i="1"/>
  <c r="BC435" i="1"/>
  <c r="BD435" i="1"/>
  <c r="BE435" i="1"/>
  <c r="BF435" i="1"/>
  <c r="BG435" i="1"/>
  <c r="BH435" i="1"/>
  <c r="BI435" i="1"/>
  <c r="BJ435" i="1"/>
  <c r="BK435" i="1"/>
  <c r="BL435" i="1"/>
  <c r="P262" i="1"/>
  <c r="Q262" i="1"/>
  <c r="R262" i="1"/>
  <c r="S262" i="1"/>
  <c r="T262" i="1"/>
  <c r="U262" i="1"/>
  <c r="V262" i="1"/>
  <c r="W262" i="1"/>
  <c r="X262" i="1"/>
  <c r="Y262" i="1"/>
  <c r="Z262" i="1"/>
  <c r="AA262" i="1"/>
  <c r="AB262" i="1"/>
  <c r="AC262" i="1"/>
  <c r="AD262" i="1"/>
  <c r="AE262" i="1"/>
  <c r="AF262" i="1"/>
  <c r="AG262" i="1"/>
  <c r="AH262" i="1"/>
  <c r="AI262" i="1"/>
  <c r="AJ262" i="1"/>
  <c r="AK262" i="1"/>
  <c r="AL262" i="1"/>
  <c r="AM262" i="1"/>
  <c r="AN262" i="1"/>
  <c r="AO262" i="1"/>
  <c r="AQ262" i="1"/>
  <c r="AR262" i="1"/>
  <c r="AS262" i="1"/>
  <c r="AT262" i="1"/>
  <c r="AU262" i="1"/>
  <c r="AW262" i="1"/>
  <c r="AX262" i="1"/>
  <c r="AZ262" i="1"/>
  <c r="BA262" i="1"/>
  <c r="BB262" i="1"/>
  <c r="BC262" i="1"/>
  <c r="BD262" i="1"/>
  <c r="BE262" i="1"/>
  <c r="BF262" i="1"/>
  <c r="BG262" i="1"/>
  <c r="BH262" i="1"/>
  <c r="BI262" i="1"/>
  <c r="BJ262" i="1"/>
  <c r="BK262" i="1"/>
  <c r="BL262" i="1"/>
  <c r="P263" i="1"/>
  <c r="Q263" i="1"/>
  <c r="R263" i="1"/>
  <c r="S263" i="1"/>
  <c r="T263" i="1"/>
  <c r="U263" i="1"/>
  <c r="V263" i="1"/>
  <c r="W263" i="1"/>
  <c r="X263" i="1"/>
  <c r="Y263" i="1"/>
  <c r="Z263" i="1"/>
  <c r="AA263" i="1"/>
  <c r="AB263" i="1"/>
  <c r="AC263" i="1"/>
  <c r="AD263" i="1"/>
  <c r="AE263" i="1"/>
  <c r="AF263" i="1"/>
  <c r="AG263" i="1"/>
  <c r="AH263" i="1"/>
  <c r="AI263" i="1"/>
  <c r="AJ263" i="1"/>
  <c r="AK263" i="1"/>
  <c r="AL263" i="1"/>
  <c r="AM263" i="1"/>
  <c r="AN263" i="1"/>
  <c r="AO263" i="1"/>
  <c r="AQ263" i="1"/>
  <c r="AR263" i="1"/>
  <c r="AS263" i="1"/>
  <c r="AT263" i="1"/>
  <c r="AU263" i="1"/>
  <c r="AW263" i="1"/>
  <c r="AX263" i="1"/>
  <c r="AZ263" i="1"/>
  <c r="BA263" i="1"/>
  <c r="BB263" i="1"/>
  <c r="BC263" i="1"/>
  <c r="BD263" i="1"/>
  <c r="BE263" i="1"/>
  <c r="BF263" i="1"/>
  <c r="BG263" i="1"/>
  <c r="BH263" i="1"/>
  <c r="BI263" i="1"/>
  <c r="BJ263" i="1"/>
  <c r="BK263" i="1"/>
  <c r="BL263" i="1"/>
  <c r="O263" i="1"/>
  <c r="O262" i="1"/>
  <c r="BP136" i="1"/>
  <c r="BP138" i="1"/>
  <c r="BO138" i="1"/>
  <c r="BN138" i="1"/>
  <c r="P55" i="12"/>
  <c r="Q55" i="12"/>
  <c r="R55" i="12"/>
  <c r="BC375" i="1"/>
  <c r="BP267" i="1"/>
  <c r="BP269" i="1"/>
  <c r="BP271" i="1"/>
  <c r="BP273" i="1"/>
  <c r="BO267" i="1"/>
  <c r="BO269" i="1"/>
  <c r="BO271" i="1"/>
  <c r="BO273" i="1"/>
  <c r="BN273" i="1"/>
  <c r="BN267" i="1"/>
  <c r="BN269" i="1"/>
  <c r="BN271" i="1"/>
  <c r="BP265" i="1"/>
  <c r="BO265" i="1"/>
  <c r="BN265" i="1"/>
  <c r="BP264" i="1"/>
  <c r="BO264" i="1"/>
  <c r="BN264" i="1"/>
  <c r="BP417" i="1"/>
  <c r="BP431" i="1"/>
  <c r="BP433" i="1"/>
  <c r="BO417" i="1"/>
  <c r="BO431" i="1"/>
  <c r="BO433" i="1"/>
  <c r="BN417" i="1"/>
  <c r="BN431" i="1"/>
  <c r="BN433" i="1"/>
  <c r="BP279" i="1"/>
  <c r="BP281" i="1"/>
  <c r="BO279" i="1"/>
  <c r="BO281" i="1"/>
  <c r="BN279" i="1"/>
  <c r="BN281" i="1"/>
  <c r="BP351" i="1"/>
  <c r="BO351" i="1"/>
  <c r="BN351" i="1"/>
  <c r="BP343" i="1"/>
  <c r="BO343" i="1"/>
  <c r="BN343" i="1"/>
  <c r="BD353" i="1"/>
  <c r="BD352" i="1"/>
  <c r="BD329" i="1"/>
  <c r="BD328" i="1"/>
  <c r="BD315" i="1"/>
  <c r="BD314" i="1"/>
  <c r="BD305" i="1"/>
  <c r="BD304" i="1"/>
  <c r="BD253" i="1"/>
  <c r="BD252" i="1"/>
  <c r="BD245" i="1"/>
  <c r="BD244" i="1"/>
  <c r="BD231" i="1"/>
  <c r="BD230" i="1"/>
  <c r="BD217" i="1"/>
  <c r="BD216" i="1"/>
  <c r="BD199" i="1"/>
  <c r="BD198" i="1"/>
  <c r="BD120" i="1"/>
  <c r="BD113" i="1"/>
  <c r="BD112" i="1"/>
  <c r="BD101" i="1"/>
  <c r="BD100" i="1"/>
  <c r="BD93" i="1"/>
  <c r="BD92" i="1"/>
  <c r="BD83" i="1"/>
  <c r="BD82" i="1"/>
  <c r="BD73" i="1"/>
  <c r="BD72" i="1"/>
  <c r="BD67" i="1"/>
  <c r="BD66" i="1"/>
  <c r="BD53" i="1"/>
  <c r="BD52" i="1"/>
  <c r="BD37" i="1"/>
  <c r="BD36" i="1"/>
  <c r="BD31" i="1"/>
  <c r="BD30" i="1"/>
  <c r="BD11" i="1"/>
  <c r="BD10" i="1"/>
  <c r="BD285" i="1"/>
  <c r="BD284" i="1"/>
  <c r="BD374" i="1"/>
  <c r="BD362" i="1"/>
  <c r="BD363" i="1"/>
  <c r="BD383" i="1"/>
  <c r="BD382" i="1"/>
  <c r="BD445" i="1"/>
  <c r="BD444" i="1"/>
  <c r="BP243" i="1"/>
  <c r="BO243" i="1"/>
  <c r="BN243" i="1"/>
  <c r="BP242" i="1"/>
  <c r="BO242" i="1"/>
  <c r="BN242" i="1"/>
  <c r="BP241" i="1"/>
  <c r="BO241" i="1"/>
  <c r="BN241" i="1"/>
  <c r="BP240" i="1"/>
  <c r="BO240" i="1"/>
  <c r="BP239" i="1"/>
  <c r="BO239" i="1"/>
  <c r="BN239" i="1"/>
  <c r="BP238" i="1"/>
  <c r="BO238" i="1"/>
  <c r="BN238" i="1"/>
  <c r="BP237" i="1"/>
  <c r="BO237" i="1"/>
  <c r="BN237" i="1"/>
  <c r="BP236" i="1"/>
  <c r="BO236" i="1"/>
  <c r="BN236" i="1"/>
  <c r="BP235" i="1"/>
  <c r="BO235" i="1"/>
  <c r="BN235" i="1"/>
  <c r="BP234" i="1"/>
  <c r="BO234" i="1"/>
  <c r="BN234" i="1"/>
  <c r="BP233" i="1"/>
  <c r="BO233" i="1"/>
  <c r="BN233" i="1"/>
  <c r="BP232" i="1"/>
  <c r="BO232" i="1"/>
  <c r="BN232" i="1"/>
  <c r="BP411" i="1"/>
  <c r="BO411" i="1"/>
  <c r="BN411" i="1"/>
  <c r="BP410" i="1"/>
  <c r="BO410" i="1"/>
  <c r="BN410" i="1"/>
  <c r="BP409" i="1"/>
  <c r="BO409" i="1"/>
  <c r="BN409" i="1"/>
  <c r="BP408" i="1"/>
  <c r="BO408" i="1"/>
  <c r="BN408" i="1"/>
  <c r="BP407" i="1"/>
  <c r="BO407" i="1"/>
  <c r="BN407" i="1"/>
  <c r="BP406" i="1"/>
  <c r="BO406" i="1"/>
  <c r="BN406" i="1"/>
  <c r="BP415" i="1"/>
  <c r="BO415" i="1"/>
  <c r="BN415" i="1"/>
  <c r="BP414" i="1"/>
  <c r="BO414" i="1"/>
  <c r="BN414" i="1"/>
  <c r="BP413" i="1"/>
  <c r="BO413" i="1"/>
  <c r="BN413" i="1"/>
  <c r="BP412" i="1"/>
  <c r="BO412" i="1"/>
  <c r="BN412" i="1"/>
  <c r="BP405" i="1"/>
  <c r="BO405" i="1"/>
  <c r="BN405" i="1"/>
  <c r="BP404" i="1"/>
  <c r="BO404" i="1"/>
  <c r="BN404" i="1"/>
  <c r="BP403" i="1"/>
  <c r="BO403" i="1"/>
  <c r="BN403" i="1"/>
  <c r="BP402" i="1"/>
  <c r="BO402" i="1"/>
  <c r="BN402" i="1"/>
  <c r="BP401" i="1"/>
  <c r="BO401" i="1"/>
  <c r="BN401" i="1"/>
  <c r="BP400" i="1"/>
  <c r="BO400" i="1"/>
  <c r="BN400" i="1"/>
  <c r="BP399" i="1"/>
  <c r="BO399" i="1"/>
  <c r="BN399" i="1"/>
  <c r="BP398" i="1"/>
  <c r="BO398" i="1"/>
  <c r="BN398" i="1"/>
  <c r="BP300" i="1"/>
  <c r="BO300" i="1"/>
  <c r="BN300" i="1"/>
  <c r="BP296" i="1"/>
  <c r="BO296" i="1"/>
  <c r="BN296" i="1"/>
  <c r="BS296" i="1" s="1"/>
  <c r="R56" i="12"/>
  <c r="Q56" i="12"/>
  <c r="T56" i="12" s="1"/>
  <c r="R53" i="12"/>
  <c r="R54" i="12"/>
  <c r="Q53" i="12"/>
  <c r="Q54" i="12"/>
  <c r="P53" i="12"/>
  <c r="P54" i="12"/>
  <c r="T54" i="12" s="1"/>
  <c r="Q52" i="12"/>
  <c r="P52" i="12"/>
  <c r="BN386" i="1"/>
  <c r="BO386" i="1"/>
  <c r="BP386" i="1"/>
  <c r="BN387" i="1"/>
  <c r="BO387" i="1"/>
  <c r="BP387" i="1"/>
  <c r="BN388" i="1"/>
  <c r="BO388" i="1"/>
  <c r="BP388" i="1"/>
  <c r="BN389" i="1"/>
  <c r="BO389" i="1"/>
  <c r="BP389" i="1"/>
  <c r="BN390" i="1"/>
  <c r="BO390" i="1"/>
  <c r="BP390" i="1"/>
  <c r="BN391" i="1"/>
  <c r="BO391" i="1"/>
  <c r="BP391" i="1"/>
  <c r="BN392" i="1"/>
  <c r="BO392" i="1"/>
  <c r="BP392" i="1"/>
  <c r="BN393" i="1"/>
  <c r="BO393" i="1"/>
  <c r="BP393" i="1"/>
  <c r="BN394" i="1"/>
  <c r="BO394" i="1"/>
  <c r="BP394" i="1"/>
  <c r="BN395" i="1"/>
  <c r="BO395" i="1"/>
  <c r="BP395" i="1"/>
  <c r="BN396" i="1"/>
  <c r="BO396" i="1"/>
  <c r="BP396" i="1"/>
  <c r="BN397" i="1"/>
  <c r="BO397" i="1"/>
  <c r="BP397" i="1"/>
  <c r="BN378" i="1"/>
  <c r="BO378" i="1"/>
  <c r="BP378" i="1"/>
  <c r="BN379" i="1"/>
  <c r="BO379" i="1"/>
  <c r="BP379" i="1"/>
  <c r="BN380" i="1"/>
  <c r="BO380" i="1"/>
  <c r="BP380" i="1"/>
  <c r="BN381" i="1"/>
  <c r="BO381" i="1"/>
  <c r="BP381" i="1"/>
  <c r="BN332" i="1"/>
  <c r="BO332" i="1"/>
  <c r="BP332" i="1"/>
  <c r="BN333" i="1"/>
  <c r="BO333" i="1"/>
  <c r="BP333" i="1"/>
  <c r="BN334" i="1"/>
  <c r="BO334" i="1"/>
  <c r="BP334" i="1"/>
  <c r="BN335" i="1"/>
  <c r="BO335" i="1"/>
  <c r="BP335" i="1"/>
  <c r="BN340" i="1"/>
  <c r="BO340" i="1"/>
  <c r="BP340" i="1"/>
  <c r="BN341" i="1"/>
  <c r="BO341" i="1"/>
  <c r="BP341" i="1"/>
  <c r="BN344" i="1"/>
  <c r="BO344" i="1"/>
  <c r="BP344" i="1"/>
  <c r="BN345" i="1"/>
  <c r="BO345" i="1"/>
  <c r="BP345" i="1"/>
  <c r="BN318" i="1"/>
  <c r="BO318" i="1"/>
  <c r="BP318" i="1"/>
  <c r="BN319" i="1"/>
  <c r="BO319" i="1"/>
  <c r="BP319" i="1"/>
  <c r="BN320" i="1"/>
  <c r="BO320" i="1"/>
  <c r="BP320" i="1"/>
  <c r="BN321" i="1"/>
  <c r="BO321" i="1"/>
  <c r="BP321" i="1"/>
  <c r="BN322" i="1"/>
  <c r="BO322" i="1"/>
  <c r="BP322" i="1"/>
  <c r="BN323" i="1"/>
  <c r="BO323" i="1"/>
  <c r="BP323" i="1"/>
  <c r="BN324" i="1"/>
  <c r="BO324" i="1"/>
  <c r="BP324" i="1"/>
  <c r="BN325" i="1"/>
  <c r="BO325" i="1"/>
  <c r="BP325" i="1"/>
  <c r="BN326" i="1"/>
  <c r="BO326" i="1"/>
  <c r="BP326" i="1"/>
  <c r="BN327" i="1"/>
  <c r="BO327" i="1"/>
  <c r="BP327" i="1"/>
  <c r="BP317" i="1"/>
  <c r="BO317" i="1"/>
  <c r="BN317" i="1"/>
  <c r="BP316" i="1"/>
  <c r="BO316" i="1"/>
  <c r="BN316" i="1"/>
  <c r="BN308" i="1"/>
  <c r="BO308" i="1"/>
  <c r="BP308" i="1"/>
  <c r="BN309" i="1"/>
  <c r="BO309" i="1"/>
  <c r="BP309" i="1"/>
  <c r="BN310" i="1"/>
  <c r="BO310" i="1"/>
  <c r="BP310" i="1"/>
  <c r="BN311" i="1"/>
  <c r="BO311" i="1"/>
  <c r="BP311" i="1"/>
  <c r="BN312" i="1"/>
  <c r="BO312" i="1"/>
  <c r="BP312" i="1"/>
  <c r="BN313" i="1"/>
  <c r="BO313" i="1"/>
  <c r="BP313" i="1"/>
  <c r="BN288" i="1"/>
  <c r="BO288" i="1"/>
  <c r="BP288" i="1"/>
  <c r="BN289" i="1"/>
  <c r="BO289" i="1"/>
  <c r="BP289" i="1"/>
  <c r="BN291" i="1"/>
  <c r="BO291" i="1"/>
  <c r="BP291" i="1"/>
  <c r="BN292" i="1"/>
  <c r="BO292" i="1"/>
  <c r="BP292" i="1"/>
  <c r="BN293" i="1"/>
  <c r="BO293" i="1"/>
  <c r="BP293" i="1"/>
  <c r="BN294" i="1"/>
  <c r="BO294" i="1"/>
  <c r="BP294" i="1"/>
  <c r="BN295" i="1"/>
  <c r="BO295" i="1"/>
  <c r="BP295" i="1"/>
  <c r="BN302" i="1"/>
  <c r="BO302" i="1"/>
  <c r="BP302" i="1"/>
  <c r="BN303" i="1"/>
  <c r="BO303" i="1"/>
  <c r="BP303" i="1"/>
  <c r="BN276" i="1"/>
  <c r="BO276" i="1"/>
  <c r="BP276" i="1"/>
  <c r="BN277" i="1"/>
  <c r="BO277" i="1"/>
  <c r="BP277" i="1"/>
  <c r="BN282" i="1"/>
  <c r="BO282" i="1"/>
  <c r="BP282" i="1"/>
  <c r="BN283" i="1"/>
  <c r="BO283" i="1"/>
  <c r="BP283" i="1"/>
  <c r="BN256" i="1"/>
  <c r="BO256" i="1"/>
  <c r="BP256" i="1"/>
  <c r="BN257" i="1"/>
  <c r="BO257" i="1"/>
  <c r="BP257" i="1"/>
  <c r="BN258" i="1"/>
  <c r="BO258" i="1"/>
  <c r="BP258" i="1"/>
  <c r="BN259" i="1"/>
  <c r="BO259" i="1"/>
  <c r="BP259" i="1"/>
  <c r="BN260" i="1"/>
  <c r="BO260" i="1"/>
  <c r="BP260" i="1"/>
  <c r="BN261" i="1"/>
  <c r="BO261" i="1"/>
  <c r="BP261" i="1"/>
  <c r="BN222" i="1"/>
  <c r="BO222" i="1"/>
  <c r="BP222" i="1"/>
  <c r="BN223" i="1"/>
  <c r="BO223" i="1"/>
  <c r="BP223" i="1"/>
  <c r="BN226" i="1"/>
  <c r="BO226" i="1"/>
  <c r="BP226" i="1"/>
  <c r="BN227" i="1"/>
  <c r="BO227" i="1"/>
  <c r="BP227" i="1"/>
  <c r="BO220" i="1"/>
  <c r="BP221" i="1"/>
  <c r="BO221" i="1"/>
  <c r="BN221" i="1"/>
  <c r="BP220" i="1"/>
  <c r="BN220" i="1"/>
  <c r="BN202" i="1"/>
  <c r="BO202" i="1"/>
  <c r="BP202" i="1"/>
  <c r="BN203" i="1"/>
  <c r="BO203" i="1"/>
  <c r="BP203" i="1"/>
  <c r="BN204" i="1"/>
  <c r="BO204" i="1"/>
  <c r="BP204" i="1"/>
  <c r="BN205" i="1"/>
  <c r="BO205" i="1"/>
  <c r="BP205" i="1"/>
  <c r="BN206" i="1"/>
  <c r="BO206" i="1"/>
  <c r="BP206" i="1"/>
  <c r="BN207" i="1"/>
  <c r="BO207" i="1"/>
  <c r="BP207" i="1"/>
  <c r="BN208" i="1"/>
  <c r="BO208" i="1"/>
  <c r="BP208" i="1"/>
  <c r="BN209" i="1"/>
  <c r="BO209" i="1"/>
  <c r="BP209" i="1"/>
  <c r="BN210" i="1"/>
  <c r="BO210" i="1"/>
  <c r="BP210" i="1"/>
  <c r="BN211" i="1"/>
  <c r="BO211" i="1"/>
  <c r="BP211" i="1"/>
  <c r="BN212" i="1"/>
  <c r="BO212" i="1"/>
  <c r="BP212" i="1"/>
  <c r="BN213" i="1"/>
  <c r="BO213" i="1"/>
  <c r="BP213" i="1"/>
  <c r="BN214" i="1"/>
  <c r="BO214" i="1"/>
  <c r="BP214" i="1"/>
  <c r="BN215" i="1"/>
  <c r="BO215" i="1"/>
  <c r="BP215" i="1"/>
  <c r="BP201" i="1"/>
  <c r="BO201" i="1"/>
  <c r="BN201" i="1"/>
  <c r="BP200" i="1"/>
  <c r="BO200" i="1"/>
  <c r="BN200" i="1"/>
  <c r="BN196" i="1"/>
  <c r="BO196" i="1"/>
  <c r="BP196" i="1"/>
  <c r="BN197" i="1"/>
  <c r="BO197" i="1"/>
  <c r="BP197" i="1"/>
  <c r="BN124" i="1"/>
  <c r="BO124" i="1"/>
  <c r="BP124" i="1"/>
  <c r="BN125" i="1"/>
  <c r="BO125" i="1"/>
  <c r="BP125" i="1"/>
  <c r="BN126" i="1"/>
  <c r="BO126" i="1"/>
  <c r="BP126" i="1"/>
  <c r="BN127" i="1"/>
  <c r="BO127" i="1"/>
  <c r="BP127" i="1"/>
  <c r="BN128" i="1"/>
  <c r="BO128" i="1"/>
  <c r="BP128" i="1"/>
  <c r="BN129" i="1"/>
  <c r="BO129" i="1"/>
  <c r="BP129" i="1"/>
  <c r="BN130" i="1"/>
  <c r="BO130" i="1"/>
  <c r="BP130" i="1"/>
  <c r="BN131" i="1"/>
  <c r="BO131" i="1"/>
  <c r="BP131" i="1"/>
  <c r="BN134" i="1"/>
  <c r="BO134" i="1"/>
  <c r="BP134" i="1"/>
  <c r="BN135" i="1"/>
  <c r="BO135" i="1"/>
  <c r="BP135" i="1"/>
  <c r="BN136" i="1"/>
  <c r="BO136" i="1"/>
  <c r="BN137" i="1"/>
  <c r="BO137" i="1"/>
  <c r="BP137" i="1"/>
  <c r="BN123" i="1"/>
  <c r="BN104" i="1"/>
  <c r="BO104" i="1"/>
  <c r="BP104" i="1"/>
  <c r="BN105" i="1"/>
  <c r="BO105" i="1"/>
  <c r="BP105" i="1"/>
  <c r="BN106" i="1"/>
  <c r="BO106" i="1"/>
  <c r="BP106" i="1"/>
  <c r="BN107" i="1"/>
  <c r="BO107" i="1"/>
  <c r="BP107" i="1"/>
  <c r="BN108" i="1"/>
  <c r="BO108" i="1"/>
  <c r="BP108" i="1"/>
  <c r="BN109" i="1"/>
  <c r="BO109" i="1"/>
  <c r="BP109" i="1"/>
  <c r="BN110" i="1"/>
  <c r="BO110" i="1"/>
  <c r="BP110" i="1"/>
  <c r="BN111" i="1"/>
  <c r="BO111" i="1"/>
  <c r="BP111" i="1"/>
  <c r="BN96" i="1"/>
  <c r="BO96" i="1"/>
  <c r="BP96" i="1"/>
  <c r="BN97" i="1"/>
  <c r="BO97" i="1"/>
  <c r="BP97" i="1"/>
  <c r="BP95" i="1"/>
  <c r="BO95" i="1"/>
  <c r="BN95" i="1"/>
  <c r="BP94" i="1"/>
  <c r="BO94" i="1"/>
  <c r="BN94" i="1"/>
  <c r="BN86" i="1"/>
  <c r="BO86" i="1"/>
  <c r="BP86" i="1"/>
  <c r="BN87" i="1"/>
  <c r="BO87" i="1"/>
  <c r="BP87" i="1"/>
  <c r="BN88" i="1"/>
  <c r="BO88" i="1"/>
  <c r="BP88" i="1"/>
  <c r="BN89" i="1"/>
  <c r="BO89" i="1"/>
  <c r="BP89" i="1"/>
  <c r="BN90" i="1"/>
  <c r="BO90" i="1"/>
  <c r="BP90" i="1"/>
  <c r="BN91" i="1"/>
  <c r="BO91" i="1"/>
  <c r="BP91" i="1"/>
  <c r="BP85" i="1"/>
  <c r="BO85" i="1"/>
  <c r="BN85" i="1"/>
  <c r="BP84" i="1"/>
  <c r="BO84" i="1"/>
  <c r="BN84" i="1"/>
  <c r="BN40" i="1"/>
  <c r="BO40" i="1"/>
  <c r="BP40" i="1"/>
  <c r="BN41" i="1"/>
  <c r="BO41" i="1"/>
  <c r="BP41" i="1"/>
  <c r="BN42" i="1"/>
  <c r="BO42" i="1"/>
  <c r="BP42" i="1"/>
  <c r="BN43" i="1"/>
  <c r="BO43" i="1"/>
  <c r="BP43" i="1"/>
  <c r="BN44" i="1"/>
  <c r="BO44" i="1"/>
  <c r="BP44" i="1"/>
  <c r="BN45" i="1"/>
  <c r="BO45" i="1"/>
  <c r="BP45" i="1"/>
  <c r="BN46" i="1"/>
  <c r="BO46" i="1"/>
  <c r="BP46" i="1"/>
  <c r="BN47" i="1"/>
  <c r="BO47" i="1"/>
  <c r="BP47" i="1"/>
  <c r="BN48" i="1"/>
  <c r="BO48" i="1"/>
  <c r="BP48" i="1"/>
  <c r="BN49" i="1"/>
  <c r="BO49" i="1"/>
  <c r="BP49" i="1"/>
  <c r="BN50" i="1"/>
  <c r="BO50" i="1"/>
  <c r="BP50" i="1"/>
  <c r="BN51" i="1"/>
  <c r="BO51" i="1"/>
  <c r="BP51" i="1"/>
  <c r="BN39" i="1"/>
  <c r="BO39" i="1"/>
  <c r="BP39" i="1"/>
  <c r="BP38" i="1"/>
  <c r="BO38" i="1"/>
  <c r="BN38" i="1"/>
  <c r="BP32" i="1"/>
  <c r="BN12" i="1"/>
  <c r="BN56" i="1"/>
  <c r="BO56" i="1"/>
  <c r="BP56" i="1"/>
  <c r="BN57" i="1"/>
  <c r="BO57" i="1"/>
  <c r="BP57" i="1"/>
  <c r="BN58" i="1"/>
  <c r="BO58" i="1"/>
  <c r="BT58" i="1" s="1"/>
  <c r="BP58" i="1"/>
  <c r="BU58" i="1" s="1"/>
  <c r="BN55" i="1"/>
  <c r="BN52" i="1" s="1"/>
  <c r="BO55" i="1"/>
  <c r="BO52" i="1" s="1"/>
  <c r="BP55" i="1"/>
  <c r="BP52" i="1" s="1"/>
  <c r="BP54" i="1"/>
  <c r="BO54" i="1"/>
  <c r="BN54" i="1"/>
  <c r="BN14" i="1"/>
  <c r="BO14" i="1"/>
  <c r="BP14" i="1"/>
  <c r="BN15" i="1"/>
  <c r="BO15" i="1"/>
  <c r="BP15" i="1"/>
  <c r="BN16" i="1"/>
  <c r="BO16" i="1"/>
  <c r="BP16" i="1"/>
  <c r="BN17" i="1"/>
  <c r="BO17" i="1"/>
  <c r="BP17" i="1"/>
  <c r="BN18" i="1"/>
  <c r="BO18" i="1"/>
  <c r="BP18" i="1"/>
  <c r="BN19" i="1"/>
  <c r="BO19" i="1"/>
  <c r="BP19" i="1"/>
  <c r="BN20" i="1"/>
  <c r="BO20" i="1"/>
  <c r="BP20" i="1"/>
  <c r="BN21" i="1"/>
  <c r="BO21" i="1"/>
  <c r="BP21" i="1"/>
  <c r="BN22" i="1"/>
  <c r="BO22" i="1"/>
  <c r="BP22" i="1"/>
  <c r="BN23" i="1"/>
  <c r="BO23" i="1"/>
  <c r="BP23" i="1"/>
  <c r="BN24" i="1"/>
  <c r="BO24" i="1"/>
  <c r="BP24" i="1"/>
  <c r="BN25" i="1"/>
  <c r="BO25" i="1"/>
  <c r="BP25" i="1"/>
  <c r="BN26" i="1"/>
  <c r="BO26" i="1"/>
  <c r="BP26" i="1"/>
  <c r="BN27" i="1"/>
  <c r="BO27" i="1"/>
  <c r="BP27" i="1"/>
  <c r="BN28" i="1"/>
  <c r="BO28" i="1"/>
  <c r="BP28" i="1"/>
  <c r="BN29" i="1"/>
  <c r="BO29" i="1"/>
  <c r="BP29" i="1"/>
  <c r="P444" i="1"/>
  <c r="Q444" i="1"/>
  <c r="R444" i="1"/>
  <c r="W444" i="1"/>
  <c r="X444" i="1"/>
  <c r="Y444" i="1"/>
  <c r="Z444" i="1"/>
  <c r="AB444" i="1"/>
  <c r="AC444" i="1"/>
  <c r="AD444" i="1"/>
  <c r="AE444" i="1"/>
  <c r="AF444" i="1"/>
  <c r="AG444" i="1"/>
  <c r="AH444" i="1"/>
  <c r="AI444" i="1"/>
  <c r="AJ444" i="1"/>
  <c r="AK444" i="1"/>
  <c r="AL444" i="1"/>
  <c r="AM444" i="1"/>
  <c r="AN444" i="1"/>
  <c r="AO444" i="1"/>
  <c r="AQ444" i="1"/>
  <c r="AR444" i="1"/>
  <c r="AS444" i="1"/>
  <c r="AT444" i="1"/>
  <c r="AU444" i="1"/>
  <c r="AW444" i="1"/>
  <c r="AZ444" i="1"/>
  <c r="BA444" i="1"/>
  <c r="BB444" i="1"/>
  <c r="BC444" i="1"/>
  <c r="BE444" i="1"/>
  <c r="BF444" i="1"/>
  <c r="BG444" i="1"/>
  <c r="BH444" i="1"/>
  <c r="BI444" i="1"/>
  <c r="BJ444" i="1"/>
  <c r="BK444" i="1"/>
  <c r="BL444" i="1"/>
  <c r="P445" i="1"/>
  <c r="Q445" i="1"/>
  <c r="R445" i="1"/>
  <c r="W445" i="1"/>
  <c r="X445" i="1"/>
  <c r="Y445" i="1"/>
  <c r="Z445" i="1"/>
  <c r="AB445" i="1"/>
  <c r="AC445" i="1"/>
  <c r="AD445" i="1"/>
  <c r="AE445" i="1"/>
  <c r="AF445" i="1"/>
  <c r="AG445" i="1"/>
  <c r="AH445" i="1"/>
  <c r="AI445" i="1"/>
  <c r="AJ445" i="1"/>
  <c r="AK445" i="1"/>
  <c r="AL445" i="1"/>
  <c r="AM445" i="1"/>
  <c r="AN445" i="1"/>
  <c r="AO445" i="1"/>
  <c r="AQ445" i="1"/>
  <c r="AR445" i="1"/>
  <c r="AS445" i="1"/>
  <c r="AT445" i="1"/>
  <c r="AU445" i="1"/>
  <c r="AW445" i="1"/>
  <c r="AX445" i="1"/>
  <c r="AZ445" i="1"/>
  <c r="BA445" i="1"/>
  <c r="BB445" i="1"/>
  <c r="BC445" i="1"/>
  <c r="BE445" i="1"/>
  <c r="BF445" i="1"/>
  <c r="BG445" i="1"/>
  <c r="BH445" i="1"/>
  <c r="BI445" i="1"/>
  <c r="BJ445" i="1"/>
  <c r="BK445" i="1"/>
  <c r="BL445" i="1"/>
  <c r="P382" i="1"/>
  <c r="Q382" i="1"/>
  <c r="R382" i="1"/>
  <c r="S382" i="1"/>
  <c r="T382" i="1"/>
  <c r="U382" i="1"/>
  <c r="V382" i="1"/>
  <c r="W382" i="1"/>
  <c r="X382" i="1"/>
  <c r="Y382" i="1"/>
  <c r="Z382" i="1"/>
  <c r="AB382" i="1"/>
  <c r="AC382" i="1"/>
  <c r="AD382" i="1"/>
  <c r="AE382" i="1"/>
  <c r="AF382" i="1"/>
  <c r="AG382" i="1"/>
  <c r="AH382" i="1"/>
  <c r="AI382" i="1"/>
  <c r="AJ382" i="1"/>
  <c r="AK382" i="1"/>
  <c r="AL382" i="1"/>
  <c r="AM382" i="1"/>
  <c r="AN382" i="1"/>
  <c r="AO382" i="1"/>
  <c r="AQ382" i="1"/>
  <c r="AR382" i="1"/>
  <c r="AS382" i="1"/>
  <c r="AT382" i="1"/>
  <c r="AU382" i="1"/>
  <c r="AW382" i="1"/>
  <c r="AX382" i="1"/>
  <c r="AZ382" i="1"/>
  <c r="BA382" i="1"/>
  <c r="BB382" i="1"/>
  <c r="BC382" i="1"/>
  <c r="BE382" i="1"/>
  <c r="BF382" i="1"/>
  <c r="BG382" i="1"/>
  <c r="BH382" i="1"/>
  <c r="BI382" i="1"/>
  <c r="BJ382" i="1"/>
  <c r="BK382" i="1"/>
  <c r="BL382" i="1"/>
  <c r="P383" i="1"/>
  <c r="Q383" i="1"/>
  <c r="R383" i="1"/>
  <c r="S383" i="1"/>
  <c r="T383" i="1"/>
  <c r="U383" i="1"/>
  <c r="V383" i="1"/>
  <c r="W383" i="1"/>
  <c r="X383" i="1"/>
  <c r="Y383" i="1"/>
  <c r="Z383" i="1"/>
  <c r="AB383" i="1"/>
  <c r="AC383" i="1"/>
  <c r="AD383" i="1"/>
  <c r="AE383" i="1"/>
  <c r="AF383" i="1"/>
  <c r="AG383" i="1"/>
  <c r="AH383" i="1"/>
  <c r="AI383" i="1"/>
  <c r="AJ383" i="1"/>
  <c r="AK383" i="1"/>
  <c r="AL383" i="1"/>
  <c r="AM383" i="1"/>
  <c r="AN383" i="1"/>
  <c r="AO383" i="1"/>
  <c r="AQ383" i="1"/>
  <c r="AR383" i="1"/>
  <c r="AS383" i="1"/>
  <c r="AT383" i="1"/>
  <c r="AU383" i="1"/>
  <c r="AW383" i="1"/>
  <c r="AX383" i="1"/>
  <c r="AZ383" i="1"/>
  <c r="BA383" i="1"/>
  <c r="BB383" i="1"/>
  <c r="BC383" i="1"/>
  <c r="BE383" i="1"/>
  <c r="BF383" i="1"/>
  <c r="BG383" i="1"/>
  <c r="BH383" i="1"/>
  <c r="BI383" i="1"/>
  <c r="BJ383" i="1"/>
  <c r="BK383" i="1"/>
  <c r="BL383" i="1"/>
  <c r="P374" i="1"/>
  <c r="Q374" i="1"/>
  <c r="R374" i="1"/>
  <c r="S374" i="1"/>
  <c r="T374" i="1"/>
  <c r="U374" i="1"/>
  <c r="V374" i="1"/>
  <c r="W374" i="1"/>
  <c r="X374" i="1"/>
  <c r="Y374" i="1"/>
  <c r="Z374" i="1"/>
  <c r="AB374" i="1"/>
  <c r="AC374" i="1"/>
  <c r="AD374" i="1"/>
  <c r="AE374" i="1"/>
  <c r="AF374" i="1"/>
  <c r="AG374" i="1"/>
  <c r="AH374" i="1"/>
  <c r="AI374" i="1"/>
  <c r="AJ374" i="1"/>
  <c r="AK374" i="1"/>
  <c r="AL374" i="1"/>
  <c r="AM374" i="1"/>
  <c r="AN374" i="1"/>
  <c r="AO374" i="1"/>
  <c r="AQ374" i="1"/>
  <c r="AR374" i="1"/>
  <c r="AS374" i="1"/>
  <c r="AT374" i="1"/>
  <c r="AU374" i="1"/>
  <c r="AW374" i="1"/>
  <c r="AX374" i="1"/>
  <c r="AZ374" i="1"/>
  <c r="BA374" i="1"/>
  <c r="BB374" i="1"/>
  <c r="BC374" i="1"/>
  <c r="BE374" i="1"/>
  <c r="BF374" i="1"/>
  <c r="BG374" i="1"/>
  <c r="BH374" i="1"/>
  <c r="BI374" i="1"/>
  <c r="BJ374" i="1"/>
  <c r="BK374" i="1"/>
  <c r="BL374" i="1"/>
  <c r="P375" i="1"/>
  <c r="Q375" i="1"/>
  <c r="R375" i="1"/>
  <c r="S375" i="1"/>
  <c r="T375" i="1"/>
  <c r="U375" i="1"/>
  <c r="V375" i="1"/>
  <c r="W375" i="1"/>
  <c r="X375" i="1"/>
  <c r="Y375" i="1"/>
  <c r="Z375" i="1"/>
  <c r="AB375" i="1"/>
  <c r="AC375" i="1"/>
  <c r="AD375" i="1"/>
  <c r="AE375" i="1"/>
  <c r="AF375" i="1"/>
  <c r="AG375" i="1"/>
  <c r="AH375" i="1"/>
  <c r="AI375" i="1"/>
  <c r="AJ375" i="1"/>
  <c r="AK375" i="1"/>
  <c r="AL375" i="1"/>
  <c r="AM375" i="1"/>
  <c r="AN375" i="1"/>
  <c r="AO375" i="1"/>
  <c r="AQ375" i="1"/>
  <c r="AR375" i="1"/>
  <c r="AS375" i="1"/>
  <c r="AT375" i="1"/>
  <c r="AU375" i="1"/>
  <c r="AW375" i="1"/>
  <c r="AX375" i="1"/>
  <c r="AZ375" i="1"/>
  <c r="BA375" i="1"/>
  <c r="BB375" i="1"/>
  <c r="BE375" i="1"/>
  <c r="BF375" i="1"/>
  <c r="BG375" i="1"/>
  <c r="BH375" i="1"/>
  <c r="BI375" i="1"/>
  <c r="BJ375" i="1"/>
  <c r="BK375" i="1"/>
  <c r="BL375" i="1"/>
  <c r="O375" i="1"/>
  <c r="O374" i="1"/>
  <c r="P362" i="1"/>
  <c r="Q362" i="1"/>
  <c r="R362" i="1"/>
  <c r="S362" i="1"/>
  <c r="T362" i="1"/>
  <c r="U362" i="1"/>
  <c r="V362" i="1"/>
  <c r="W362" i="1"/>
  <c r="X362" i="1"/>
  <c r="Y362" i="1"/>
  <c r="Z362" i="1"/>
  <c r="AB362" i="1"/>
  <c r="AC362" i="1"/>
  <c r="AD362" i="1"/>
  <c r="AE362" i="1"/>
  <c r="AF362" i="1"/>
  <c r="AG362" i="1"/>
  <c r="AH362" i="1"/>
  <c r="AI362" i="1"/>
  <c r="AJ362" i="1"/>
  <c r="AK362" i="1"/>
  <c r="AL362" i="1"/>
  <c r="AM362" i="1"/>
  <c r="AN362" i="1"/>
  <c r="AO362" i="1"/>
  <c r="AQ362" i="1"/>
  <c r="AR362" i="1"/>
  <c r="AS362" i="1"/>
  <c r="AT362" i="1"/>
  <c r="AU362" i="1"/>
  <c r="AW362" i="1"/>
  <c r="AX362" i="1"/>
  <c r="AZ362" i="1"/>
  <c r="BA362" i="1"/>
  <c r="BB362" i="1"/>
  <c r="BC362" i="1"/>
  <c r="BE362" i="1"/>
  <c r="BF362" i="1"/>
  <c r="BG362" i="1"/>
  <c r="BH362" i="1"/>
  <c r="BI362" i="1"/>
  <c r="BJ362" i="1"/>
  <c r="BK362" i="1"/>
  <c r="BL362" i="1"/>
  <c r="P363" i="1"/>
  <c r="Q363" i="1"/>
  <c r="R363" i="1"/>
  <c r="S363" i="1"/>
  <c r="T363" i="1"/>
  <c r="U363" i="1"/>
  <c r="V363" i="1"/>
  <c r="W363" i="1"/>
  <c r="X363" i="1"/>
  <c r="Y363" i="1"/>
  <c r="Z363" i="1"/>
  <c r="AB363" i="1"/>
  <c r="AC363" i="1"/>
  <c r="AD363" i="1"/>
  <c r="AE363" i="1"/>
  <c r="AF363" i="1"/>
  <c r="AG363" i="1"/>
  <c r="AH363" i="1"/>
  <c r="AI363" i="1"/>
  <c r="AJ363" i="1"/>
  <c r="AK363" i="1"/>
  <c r="AL363" i="1"/>
  <c r="AM363" i="1"/>
  <c r="AN363" i="1"/>
  <c r="AO363" i="1"/>
  <c r="AQ363" i="1"/>
  <c r="AR363" i="1"/>
  <c r="AS363" i="1"/>
  <c r="AT363" i="1"/>
  <c r="AU363" i="1"/>
  <c r="AW363" i="1"/>
  <c r="AX363" i="1"/>
  <c r="AZ363" i="1"/>
  <c r="BA363" i="1"/>
  <c r="BB363" i="1"/>
  <c r="BC363" i="1"/>
  <c r="BE363" i="1"/>
  <c r="BF363" i="1"/>
  <c r="BG363" i="1"/>
  <c r="BH363" i="1"/>
  <c r="BI363" i="1"/>
  <c r="BJ363" i="1"/>
  <c r="BK363" i="1"/>
  <c r="BL363" i="1"/>
  <c r="P352" i="1"/>
  <c r="Q352" i="1"/>
  <c r="R352" i="1"/>
  <c r="S352" i="1"/>
  <c r="T352" i="1"/>
  <c r="U352" i="1"/>
  <c r="V352" i="1"/>
  <c r="W352" i="1"/>
  <c r="X352" i="1"/>
  <c r="Y352" i="1"/>
  <c r="Z352" i="1"/>
  <c r="AB352" i="1"/>
  <c r="AC352" i="1"/>
  <c r="AD352" i="1"/>
  <c r="AE352" i="1"/>
  <c r="AF352" i="1"/>
  <c r="AG352" i="1"/>
  <c r="AH352" i="1"/>
  <c r="AI352" i="1"/>
  <c r="AJ352" i="1"/>
  <c r="AK352" i="1"/>
  <c r="AL352" i="1"/>
  <c r="AM352" i="1"/>
  <c r="AN352" i="1"/>
  <c r="AO352" i="1"/>
  <c r="AQ352" i="1"/>
  <c r="AR352" i="1"/>
  <c r="AS352" i="1"/>
  <c r="AT352" i="1"/>
  <c r="AU352" i="1"/>
  <c r="AW352" i="1"/>
  <c r="AX352" i="1"/>
  <c r="AZ352" i="1"/>
  <c r="BA352" i="1"/>
  <c r="BB352" i="1"/>
  <c r="BC352" i="1"/>
  <c r="BE352" i="1"/>
  <c r="BF352" i="1"/>
  <c r="BG352" i="1"/>
  <c r="BH352" i="1"/>
  <c r="BI352" i="1"/>
  <c r="BJ352" i="1"/>
  <c r="BK352" i="1"/>
  <c r="BL352" i="1"/>
  <c r="P353" i="1"/>
  <c r="Q353" i="1"/>
  <c r="R353" i="1"/>
  <c r="S353" i="1"/>
  <c r="T353" i="1"/>
  <c r="U353" i="1"/>
  <c r="V353" i="1"/>
  <c r="W353" i="1"/>
  <c r="X353" i="1"/>
  <c r="Y353" i="1"/>
  <c r="Z353" i="1"/>
  <c r="AB353" i="1"/>
  <c r="AC353" i="1"/>
  <c r="AD353" i="1"/>
  <c r="AE353" i="1"/>
  <c r="AF353" i="1"/>
  <c r="AG353" i="1"/>
  <c r="AH353" i="1"/>
  <c r="AI353" i="1"/>
  <c r="AJ353" i="1"/>
  <c r="AK353" i="1"/>
  <c r="AL353" i="1"/>
  <c r="AM353" i="1"/>
  <c r="AN353" i="1"/>
  <c r="AO353" i="1"/>
  <c r="AQ353" i="1"/>
  <c r="AR353" i="1"/>
  <c r="AS353" i="1"/>
  <c r="AT353" i="1"/>
  <c r="AU353" i="1"/>
  <c r="AW353" i="1"/>
  <c r="AX353" i="1"/>
  <c r="AZ353" i="1"/>
  <c r="BA353" i="1"/>
  <c r="BB353" i="1"/>
  <c r="BC353" i="1"/>
  <c r="BE353" i="1"/>
  <c r="BF353" i="1"/>
  <c r="BG353" i="1"/>
  <c r="BH353" i="1"/>
  <c r="BI353" i="1"/>
  <c r="BJ353" i="1"/>
  <c r="BK353" i="1"/>
  <c r="BL353" i="1"/>
  <c r="O329" i="1"/>
  <c r="P328" i="1"/>
  <c r="Q328" i="1"/>
  <c r="R328" i="1"/>
  <c r="S328" i="1"/>
  <c r="T328" i="1"/>
  <c r="U328" i="1"/>
  <c r="V328" i="1"/>
  <c r="W328" i="1"/>
  <c r="X328" i="1"/>
  <c r="Y328" i="1"/>
  <c r="Z328" i="1"/>
  <c r="AB328" i="1"/>
  <c r="AC328" i="1"/>
  <c r="AD328" i="1"/>
  <c r="AE328" i="1"/>
  <c r="AF328" i="1"/>
  <c r="AG328" i="1"/>
  <c r="AH328" i="1"/>
  <c r="AI328" i="1"/>
  <c r="AJ328" i="1"/>
  <c r="AK328" i="1"/>
  <c r="AL328" i="1"/>
  <c r="AM328" i="1"/>
  <c r="AN328" i="1"/>
  <c r="AO328" i="1"/>
  <c r="AQ328" i="1"/>
  <c r="AR328" i="1"/>
  <c r="AS328" i="1"/>
  <c r="AT328" i="1"/>
  <c r="AU328" i="1"/>
  <c r="AW328" i="1"/>
  <c r="AX328" i="1"/>
  <c r="AZ328" i="1"/>
  <c r="BA328" i="1"/>
  <c r="BB328" i="1"/>
  <c r="BC328" i="1"/>
  <c r="BE328" i="1"/>
  <c r="BF328" i="1"/>
  <c r="BG328" i="1"/>
  <c r="BH328" i="1"/>
  <c r="BI328" i="1"/>
  <c r="BJ328" i="1"/>
  <c r="BK328" i="1"/>
  <c r="BL328" i="1"/>
  <c r="P329" i="1"/>
  <c r="Q329" i="1"/>
  <c r="R329" i="1"/>
  <c r="S329" i="1"/>
  <c r="T329" i="1"/>
  <c r="U329" i="1"/>
  <c r="V329" i="1"/>
  <c r="W329" i="1"/>
  <c r="X329" i="1"/>
  <c r="Y329" i="1"/>
  <c r="Z329" i="1"/>
  <c r="AB329" i="1"/>
  <c r="AC329" i="1"/>
  <c r="AD329" i="1"/>
  <c r="AE329" i="1"/>
  <c r="AF329" i="1"/>
  <c r="AG329" i="1"/>
  <c r="AH329" i="1"/>
  <c r="AI329" i="1"/>
  <c r="AJ329" i="1"/>
  <c r="AK329" i="1"/>
  <c r="AL329" i="1"/>
  <c r="AM329" i="1"/>
  <c r="AN329" i="1"/>
  <c r="AO329" i="1"/>
  <c r="AQ329" i="1"/>
  <c r="AR329" i="1"/>
  <c r="AS329" i="1"/>
  <c r="AT329" i="1"/>
  <c r="AU329" i="1"/>
  <c r="AW329" i="1"/>
  <c r="AX329" i="1"/>
  <c r="AZ329" i="1"/>
  <c r="BA329" i="1"/>
  <c r="BB329" i="1"/>
  <c r="BC329" i="1"/>
  <c r="BE329" i="1"/>
  <c r="BF329" i="1"/>
  <c r="BG329" i="1"/>
  <c r="BH329" i="1"/>
  <c r="BI329" i="1"/>
  <c r="BJ329" i="1"/>
  <c r="BK329" i="1"/>
  <c r="BL329" i="1"/>
  <c r="P314" i="1"/>
  <c r="Q314" i="1"/>
  <c r="R314" i="1"/>
  <c r="S314" i="1"/>
  <c r="T314" i="1"/>
  <c r="U314" i="1"/>
  <c r="V314" i="1"/>
  <c r="W314" i="1"/>
  <c r="X314" i="1"/>
  <c r="Y314" i="1"/>
  <c r="Z314" i="1"/>
  <c r="AB314" i="1"/>
  <c r="AC314" i="1"/>
  <c r="AD314" i="1"/>
  <c r="AE314" i="1"/>
  <c r="AF314" i="1"/>
  <c r="AG314" i="1"/>
  <c r="AH314" i="1"/>
  <c r="AI314" i="1"/>
  <c r="AJ314" i="1"/>
  <c r="AK314" i="1"/>
  <c r="AL314" i="1"/>
  <c r="AM314" i="1"/>
  <c r="AN314" i="1"/>
  <c r="AO314" i="1"/>
  <c r="AQ314" i="1"/>
  <c r="AR314" i="1"/>
  <c r="AS314" i="1"/>
  <c r="AT314" i="1"/>
  <c r="AU314" i="1"/>
  <c r="AW314" i="1"/>
  <c r="AX314" i="1"/>
  <c r="AZ314" i="1"/>
  <c r="BA314" i="1"/>
  <c r="BB314" i="1"/>
  <c r="BC314" i="1"/>
  <c r="BE314" i="1"/>
  <c r="BF314" i="1"/>
  <c r="BG314" i="1"/>
  <c r="BH314" i="1"/>
  <c r="BI314" i="1"/>
  <c r="BJ314" i="1"/>
  <c r="BK314" i="1"/>
  <c r="BL314" i="1"/>
  <c r="P315" i="1"/>
  <c r="Q315" i="1"/>
  <c r="R315" i="1"/>
  <c r="S315" i="1"/>
  <c r="T315" i="1"/>
  <c r="U315" i="1"/>
  <c r="V315" i="1"/>
  <c r="W315" i="1"/>
  <c r="X315" i="1"/>
  <c r="Y315" i="1"/>
  <c r="Z315" i="1"/>
  <c r="AB315" i="1"/>
  <c r="AC315" i="1"/>
  <c r="AD315" i="1"/>
  <c r="AE315" i="1"/>
  <c r="AF315" i="1"/>
  <c r="AG315" i="1"/>
  <c r="AH315" i="1"/>
  <c r="AI315" i="1"/>
  <c r="AJ315" i="1"/>
  <c r="AK315" i="1"/>
  <c r="AL315" i="1"/>
  <c r="AM315" i="1"/>
  <c r="AN315" i="1"/>
  <c r="AO315" i="1"/>
  <c r="AQ315" i="1"/>
  <c r="AR315" i="1"/>
  <c r="AS315" i="1"/>
  <c r="AT315" i="1"/>
  <c r="AU315" i="1"/>
  <c r="AW315" i="1"/>
  <c r="AX315" i="1"/>
  <c r="AZ315" i="1"/>
  <c r="BA315" i="1"/>
  <c r="BB315" i="1"/>
  <c r="BC315" i="1"/>
  <c r="BE315" i="1"/>
  <c r="BF315" i="1"/>
  <c r="BG315" i="1"/>
  <c r="BH315" i="1"/>
  <c r="BI315" i="1"/>
  <c r="BJ315" i="1"/>
  <c r="BK315" i="1"/>
  <c r="BL315" i="1"/>
  <c r="P304" i="1"/>
  <c r="Q304" i="1"/>
  <c r="R304" i="1"/>
  <c r="S304" i="1"/>
  <c r="T304" i="1"/>
  <c r="U304" i="1"/>
  <c r="V304" i="1"/>
  <c r="W304" i="1"/>
  <c r="X304" i="1"/>
  <c r="Y304" i="1"/>
  <c r="Z304" i="1"/>
  <c r="AB304" i="1"/>
  <c r="AC304" i="1"/>
  <c r="AD304" i="1"/>
  <c r="AE304" i="1"/>
  <c r="AF304" i="1"/>
  <c r="AG304" i="1"/>
  <c r="AH304" i="1"/>
  <c r="AI304" i="1"/>
  <c r="AJ304" i="1"/>
  <c r="AK304" i="1"/>
  <c r="AL304" i="1"/>
  <c r="AM304" i="1"/>
  <c r="AN304" i="1"/>
  <c r="AO304" i="1"/>
  <c r="AQ304" i="1"/>
  <c r="AR304" i="1"/>
  <c r="AS304" i="1"/>
  <c r="AT304" i="1"/>
  <c r="AU304" i="1"/>
  <c r="AW304" i="1"/>
  <c r="AX304" i="1"/>
  <c r="AZ304" i="1"/>
  <c r="BA304" i="1"/>
  <c r="BB304" i="1"/>
  <c r="BC304" i="1"/>
  <c r="BE304" i="1"/>
  <c r="BF304" i="1"/>
  <c r="BG304" i="1"/>
  <c r="BH304" i="1"/>
  <c r="BI304" i="1"/>
  <c r="BJ304" i="1"/>
  <c r="BK304" i="1"/>
  <c r="BL304" i="1"/>
  <c r="P305" i="1"/>
  <c r="Q305" i="1"/>
  <c r="R305" i="1"/>
  <c r="S305" i="1"/>
  <c r="T305" i="1"/>
  <c r="U305" i="1"/>
  <c r="V305" i="1"/>
  <c r="W305" i="1"/>
  <c r="X305" i="1"/>
  <c r="Y305" i="1"/>
  <c r="Z305" i="1"/>
  <c r="AB305" i="1"/>
  <c r="AC305" i="1"/>
  <c r="AD305" i="1"/>
  <c r="AE305" i="1"/>
  <c r="AF305" i="1"/>
  <c r="AG305" i="1"/>
  <c r="AH305" i="1"/>
  <c r="AI305" i="1"/>
  <c r="AJ305" i="1"/>
  <c r="AK305" i="1"/>
  <c r="AL305" i="1"/>
  <c r="AM305" i="1"/>
  <c r="AN305" i="1"/>
  <c r="AO305" i="1"/>
  <c r="AQ305" i="1"/>
  <c r="AR305" i="1"/>
  <c r="AS305" i="1"/>
  <c r="AT305" i="1"/>
  <c r="AU305" i="1"/>
  <c r="AW305" i="1"/>
  <c r="AX305" i="1"/>
  <c r="AZ305" i="1"/>
  <c r="BA305" i="1"/>
  <c r="BB305" i="1"/>
  <c r="BC305" i="1"/>
  <c r="BE305" i="1"/>
  <c r="BF305" i="1"/>
  <c r="BG305" i="1"/>
  <c r="BH305" i="1"/>
  <c r="BI305" i="1"/>
  <c r="BJ305" i="1"/>
  <c r="BK305" i="1"/>
  <c r="BL305" i="1"/>
  <c r="P284" i="1"/>
  <c r="Q284" i="1"/>
  <c r="R284" i="1"/>
  <c r="S284" i="1"/>
  <c r="T284" i="1"/>
  <c r="U284" i="1"/>
  <c r="V284" i="1"/>
  <c r="W284" i="1"/>
  <c r="X284" i="1"/>
  <c r="Y284" i="1"/>
  <c r="Z284" i="1"/>
  <c r="AB284" i="1"/>
  <c r="AC284" i="1"/>
  <c r="AD284" i="1"/>
  <c r="AE284" i="1"/>
  <c r="AF284" i="1"/>
  <c r="AG284" i="1"/>
  <c r="AH284" i="1"/>
  <c r="AI284" i="1"/>
  <c r="AJ284" i="1"/>
  <c r="AK284" i="1"/>
  <c r="AL284" i="1"/>
  <c r="AM284" i="1"/>
  <c r="AN284" i="1"/>
  <c r="AO284" i="1"/>
  <c r="AQ284" i="1"/>
  <c r="AR284" i="1"/>
  <c r="AS284" i="1"/>
  <c r="AT284" i="1"/>
  <c r="AU284" i="1"/>
  <c r="AW284" i="1"/>
  <c r="AX284" i="1"/>
  <c r="AZ284" i="1"/>
  <c r="BA284" i="1"/>
  <c r="BB284" i="1"/>
  <c r="BC284" i="1"/>
  <c r="BE284" i="1"/>
  <c r="BF284" i="1"/>
  <c r="BG284" i="1"/>
  <c r="BH284" i="1"/>
  <c r="BI284" i="1"/>
  <c r="BJ284" i="1"/>
  <c r="BK284" i="1"/>
  <c r="BL284" i="1"/>
  <c r="P285" i="1"/>
  <c r="Q285" i="1"/>
  <c r="R285" i="1"/>
  <c r="S285" i="1"/>
  <c r="T285" i="1"/>
  <c r="U285" i="1"/>
  <c r="V285" i="1"/>
  <c r="W285" i="1"/>
  <c r="X285" i="1"/>
  <c r="Y285" i="1"/>
  <c r="Z285" i="1"/>
  <c r="AB285" i="1"/>
  <c r="AC285" i="1"/>
  <c r="AD285" i="1"/>
  <c r="AE285" i="1"/>
  <c r="AF285" i="1"/>
  <c r="AG285" i="1"/>
  <c r="AH285" i="1"/>
  <c r="AI285" i="1"/>
  <c r="AJ285" i="1"/>
  <c r="AK285" i="1"/>
  <c r="AL285" i="1"/>
  <c r="AM285" i="1"/>
  <c r="AN285" i="1"/>
  <c r="AO285" i="1"/>
  <c r="AQ285" i="1"/>
  <c r="AR285" i="1"/>
  <c r="AS285" i="1"/>
  <c r="AT285" i="1"/>
  <c r="AU285" i="1"/>
  <c r="AW285" i="1"/>
  <c r="AX285" i="1"/>
  <c r="AZ285" i="1"/>
  <c r="BA285" i="1"/>
  <c r="BB285" i="1"/>
  <c r="BC285" i="1"/>
  <c r="BE285" i="1"/>
  <c r="BF285" i="1"/>
  <c r="BG285" i="1"/>
  <c r="BH285" i="1"/>
  <c r="BI285" i="1"/>
  <c r="BJ285" i="1"/>
  <c r="BK285" i="1"/>
  <c r="BL285" i="1"/>
  <c r="P252" i="1"/>
  <c r="Q252" i="1"/>
  <c r="R252" i="1"/>
  <c r="S252" i="1"/>
  <c r="T252" i="1"/>
  <c r="U252" i="1"/>
  <c r="V252" i="1"/>
  <c r="W252" i="1"/>
  <c r="X252" i="1"/>
  <c r="Y252" i="1"/>
  <c r="Z252" i="1"/>
  <c r="AB252" i="1"/>
  <c r="AC252" i="1"/>
  <c r="AD252" i="1"/>
  <c r="AE252" i="1"/>
  <c r="AF252" i="1"/>
  <c r="AG252" i="1"/>
  <c r="AH252" i="1"/>
  <c r="AI252" i="1"/>
  <c r="AJ252" i="1"/>
  <c r="AK252" i="1"/>
  <c r="AL252" i="1"/>
  <c r="AM252" i="1"/>
  <c r="AN252" i="1"/>
  <c r="AO252" i="1"/>
  <c r="AQ252" i="1"/>
  <c r="AR252" i="1"/>
  <c r="AS252" i="1"/>
  <c r="AT252" i="1"/>
  <c r="AU252" i="1"/>
  <c r="AW252" i="1"/>
  <c r="AX252" i="1"/>
  <c r="AZ252" i="1"/>
  <c r="BA252" i="1"/>
  <c r="BB252" i="1"/>
  <c r="BC252" i="1"/>
  <c r="BE252" i="1"/>
  <c r="BF252" i="1"/>
  <c r="BG252" i="1"/>
  <c r="BH252" i="1"/>
  <c r="BI252" i="1"/>
  <c r="BJ252" i="1"/>
  <c r="BK252" i="1"/>
  <c r="BL252" i="1"/>
  <c r="P253" i="1"/>
  <c r="Q253" i="1"/>
  <c r="R253" i="1"/>
  <c r="S253" i="1"/>
  <c r="T253" i="1"/>
  <c r="U253" i="1"/>
  <c r="V253" i="1"/>
  <c r="W253" i="1"/>
  <c r="X253" i="1"/>
  <c r="Y253" i="1"/>
  <c r="Z253" i="1"/>
  <c r="AB253" i="1"/>
  <c r="AC253" i="1"/>
  <c r="AD253" i="1"/>
  <c r="AE253" i="1"/>
  <c r="AF253" i="1"/>
  <c r="AG253" i="1"/>
  <c r="AH253" i="1"/>
  <c r="AI253" i="1"/>
  <c r="AJ253" i="1"/>
  <c r="AK253" i="1"/>
  <c r="AL253" i="1"/>
  <c r="AM253" i="1"/>
  <c r="AN253" i="1"/>
  <c r="AO253" i="1"/>
  <c r="AQ253" i="1"/>
  <c r="AR253" i="1"/>
  <c r="AS253" i="1"/>
  <c r="AT253" i="1"/>
  <c r="AU253" i="1"/>
  <c r="AW253" i="1"/>
  <c r="AX253" i="1"/>
  <c r="AZ253" i="1"/>
  <c r="BA253" i="1"/>
  <c r="BB253" i="1"/>
  <c r="BC253" i="1"/>
  <c r="BE253" i="1"/>
  <c r="BF253" i="1"/>
  <c r="BG253" i="1"/>
  <c r="BH253" i="1"/>
  <c r="BI253" i="1"/>
  <c r="BJ253" i="1"/>
  <c r="BK253" i="1"/>
  <c r="BL253" i="1"/>
  <c r="O253" i="1"/>
  <c r="O252" i="1"/>
  <c r="P244" i="1"/>
  <c r="Q244" i="1"/>
  <c r="R244" i="1"/>
  <c r="S244" i="1"/>
  <c r="T244" i="1"/>
  <c r="U244" i="1"/>
  <c r="V244" i="1"/>
  <c r="W244" i="1"/>
  <c r="X244" i="1"/>
  <c r="Y244" i="1"/>
  <c r="Z244" i="1"/>
  <c r="AB244" i="1"/>
  <c r="AC244" i="1"/>
  <c r="AD244" i="1"/>
  <c r="AE244" i="1"/>
  <c r="AF244" i="1"/>
  <c r="AG244" i="1"/>
  <c r="AH244" i="1"/>
  <c r="AI244" i="1"/>
  <c r="AJ244" i="1"/>
  <c r="AK244" i="1"/>
  <c r="AL244" i="1"/>
  <c r="AM244" i="1"/>
  <c r="AN244" i="1"/>
  <c r="AO244" i="1"/>
  <c r="AQ244" i="1"/>
  <c r="AR244" i="1"/>
  <c r="AS244" i="1"/>
  <c r="AT244" i="1"/>
  <c r="AU244" i="1"/>
  <c r="AW244" i="1"/>
  <c r="AX244" i="1"/>
  <c r="AZ244" i="1"/>
  <c r="BA244" i="1"/>
  <c r="BB244" i="1"/>
  <c r="BC244" i="1"/>
  <c r="BE244" i="1"/>
  <c r="BF244" i="1"/>
  <c r="BG244" i="1"/>
  <c r="BH244" i="1"/>
  <c r="BI244" i="1"/>
  <c r="BJ244" i="1"/>
  <c r="BK244" i="1"/>
  <c r="BL244" i="1"/>
  <c r="P245" i="1"/>
  <c r="Q245" i="1"/>
  <c r="R245" i="1"/>
  <c r="S245" i="1"/>
  <c r="T245" i="1"/>
  <c r="U245" i="1"/>
  <c r="V245" i="1"/>
  <c r="W245" i="1"/>
  <c r="X245" i="1"/>
  <c r="Y245" i="1"/>
  <c r="Z245" i="1"/>
  <c r="AB245" i="1"/>
  <c r="AC245" i="1"/>
  <c r="AD245" i="1"/>
  <c r="AE245" i="1"/>
  <c r="AF245" i="1"/>
  <c r="AG245" i="1"/>
  <c r="AH245" i="1"/>
  <c r="AI245" i="1"/>
  <c r="AJ245" i="1"/>
  <c r="AK245" i="1"/>
  <c r="AL245" i="1"/>
  <c r="AM245" i="1"/>
  <c r="AN245" i="1"/>
  <c r="AO245" i="1"/>
  <c r="AQ245" i="1"/>
  <c r="AR245" i="1"/>
  <c r="AS245" i="1"/>
  <c r="AT245" i="1"/>
  <c r="AU245" i="1"/>
  <c r="AW245" i="1"/>
  <c r="AX245" i="1"/>
  <c r="AZ245" i="1"/>
  <c r="BA245" i="1"/>
  <c r="BB245" i="1"/>
  <c r="BC245" i="1"/>
  <c r="BE245" i="1"/>
  <c r="BF245" i="1"/>
  <c r="BG245" i="1"/>
  <c r="BH245" i="1"/>
  <c r="BI245" i="1"/>
  <c r="BJ245" i="1"/>
  <c r="BK245" i="1"/>
  <c r="BL245" i="1"/>
  <c r="P230" i="1"/>
  <c r="Q230" i="1"/>
  <c r="R230" i="1"/>
  <c r="S230" i="1"/>
  <c r="T230" i="1"/>
  <c r="U230" i="1"/>
  <c r="V230" i="1"/>
  <c r="W230" i="1"/>
  <c r="X230" i="1"/>
  <c r="Y230" i="1"/>
  <c r="Z230" i="1"/>
  <c r="AB230" i="1"/>
  <c r="AC230" i="1"/>
  <c r="AD230" i="1"/>
  <c r="AE230" i="1"/>
  <c r="AF230" i="1"/>
  <c r="AG230" i="1"/>
  <c r="AH230" i="1"/>
  <c r="AI230" i="1"/>
  <c r="AJ230" i="1"/>
  <c r="AK230" i="1"/>
  <c r="AL230" i="1"/>
  <c r="AM230" i="1"/>
  <c r="AN230" i="1"/>
  <c r="AO230" i="1"/>
  <c r="AQ230" i="1"/>
  <c r="AR230" i="1"/>
  <c r="AS230" i="1"/>
  <c r="AT230" i="1"/>
  <c r="AU230" i="1"/>
  <c r="AW230" i="1"/>
  <c r="AX230" i="1"/>
  <c r="AZ230" i="1"/>
  <c r="BA230" i="1"/>
  <c r="BB230" i="1"/>
  <c r="BC230" i="1"/>
  <c r="BE230" i="1"/>
  <c r="BF230" i="1"/>
  <c r="BG230" i="1"/>
  <c r="BH230" i="1"/>
  <c r="BI230" i="1"/>
  <c r="BJ230" i="1"/>
  <c r="BK230" i="1"/>
  <c r="BL230" i="1"/>
  <c r="P231" i="1"/>
  <c r="Q231" i="1"/>
  <c r="R231" i="1"/>
  <c r="S231" i="1"/>
  <c r="T231" i="1"/>
  <c r="U231" i="1"/>
  <c r="V231" i="1"/>
  <c r="W231" i="1"/>
  <c r="X231" i="1"/>
  <c r="Y231" i="1"/>
  <c r="Z231" i="1"/>
  <c r="AB231" i="1"/>
  <c r="AC231" i="1"/>
  <c r="AD231" i="1"/>
  <c r="AE231" i="1"/>
  <c r="AF231" i="1"/>
  <c r="AG231" i="1"/>
  <c r="AH231" i="1"/>
  <c r="AI231" i="1"/>
  <c r="AJ231" i="1"/>
  <c r="AK231" i="1"/>
  <c r="AL231" i="1"/>
  <c r="AM231" i="1"/>
  <c r="AN231" i="1"/>
  <c r="AO231" i="1"/>
  <c r="AQ231" i="1"/>
  <c r="AR231" i="1"/>
  <c r="AS231" i="1"/>
  <c r="AT231" i="1"/>
  <c r="AU231" i="1"/>
  <c r="AW231" i="1"/>
  <c r="AX231" i="1"/>
  <c r="AZ231" i="1"/>
  <c r="BA231" i="1"/>
  <c r="BB231" i="1"/>
  <c r="BC231" i="1"/>
  <c r="BE231" i="1"/>
  <c r="BF231" i="1"/>
  <c r="BG231" i="1"/>
  <c r="BH231" i="1"/>
  <c r="BI231" i="1"/>
  <c r="BJ231" i="1"/>
  <c r="BK231" i="1"/>
  <c r="BL231" i="1"/>
  <c r="P216" i="1"/>
  <c r="Q216" i="1"/>
  <c r="R216" i="1"/>
  <c r="S216" i="1"/>
  <c r="T216" i="1"/>
  <c r="U216" i="1"/>
  <c r="V216" i="1"/>
  <c r="W216" i="1"/>
  <c r="X216" i="1"/>
  <c r="Y216" i="1"/>
  <c r="AB216" i="1"/>
  <c r="AC216" i="1"/>
  <c r="AD216" i="1"/>
  <c r="AE216" i="1"/>
  <c r="AF216" i="1"/>
  <c r="AG216" i="1"/>
  <c r="AH216" i="1"/>
  <c r="AI216" i="1"/>
  <c r="AJ216" i="1"/>
  <c r="AK216" i="1"/>
  <c r="AL216" i="1"/>
  <c r="AM216" i="1"/>
  <c r="AN216" i="1"/>
  <c r="AO216" i="1"/>
  <c r="AQ216" i="1"/>
  <c r="AR216" i="1"/>
  <c r="AS216" i="1"/>
  <c r="AT216" i="1"/>
  <c r="AW216" i="1"/>
  <c r="AX216" i="1"/>
  <c r="AZ216" i="1"/>
  <c r="BA216" i="1"/>
  <c r="BB216" i="1"/>
  <c r="BC216" i="1"/>
  <c r="BE216" i="1"/>
  <c r="BF216" i="1"/>
  <c r="BG216" i="1"/>
  <c r="BH216" i="1"/>
  <c r="BI216" i="1"/>
  <c r="BJ216" i="1"/>
  <c r="BK216" i="1"/>
  <c r="BL216" i="1"/>
  <c r="P217" i="1"/>
  <c r="Q217" i="1"/>
  <c r="R217" i="1"/>
  <c r="S217" i="1"/>
  <c r="T217" i="1"/>
  <c r="U217" i="1"/>
  <c r="V217" i="1"/>
  <c r="W217" i="1"/>
  <c r="X217" i="1"/>
  <c r="Y217" i="1"/>
  <c r="Z217" i="1"/>
  <c r="AB217" i="1"/>
  <c r="AC217" i="1"/>
  <c r="AD217" i="1"/>
  <c r="AE217" i="1"/>
  <c r="AF217" i="1"/>
  <c r="AG217" i="1"/>
  <c r="AH217" i="1"/>
  <c r="AI217" i="1"/>
  <c r="AJ217" i="1"/>
  <c r="AK217" i="1"/>
  <c r="AL217" i="1"/>
  <c r="AM217" i="1"/>
  <c r="AN217" i="1"/>
  <c r="AO217" i="1"/>
  <c r="AQ217" i="1"/>
  <c r="AR217" i="1"/>
  <c r="AS217" i="1"/>
  <c r="AT217" i="1"/>
  <c r="AU217" i="1"/>
  <c r="AW217" i="1"/>
  <c r="AX217" i="1"/>
  <c r="AZ217" i="1"/>
  <c r="BA217" i="1"/>
  <c r="BB217" i="1"/>
  <c r="BC217" i="1"/>
  <c r="BE217" i="1"/>
  <c r="BF217" i="1"/>
  <c r="BG217" i="1"/>
  <c r="BH217" i="1"/>
  <c r="BI217" i="1"/>
  <c r="BJ217" i="1"/>
  <c r="BK217" i="1"/>
  <c r="BL217" i="1"/>
  <c r="P198" i="1"/>
  <c r="Q198" i="1"/>
  <c r="R198" i="1"/>
  <c r="S198" i="1"/>
  <c r="T198" i="1"/>
  <c r="U198" i="1"/>
  <c r="V198" i="1"/>
  <c r="W198" i="1"/>
  <c r="X198" i="1"/>
  <c r="Y198" i="1"/>
  <c r="Z198" i="1"/>
  <c r="AB198" i="1"/>
  <c r="AC198" i="1"/>
  <c r="AD198" i="1"/>
  <c r="AE198" i="1"/>
  <c r="AF198" i="1"/>
  <c r="AG198" i="1"/>
  <c r="AH198" i="1"/>
  <c r="AI198" i="1"/>
  <c r="AJ198" i="1"/>
  <c r="AK198" i="1"/>
  <c r="AL198" i="1"/>
  <c r="AM198" i="1"/>
  <c r="AN198" i="1"/>
  <c r="AO198" i="1"/>
  <c r="AQ198" i="1"/>
  <c r="AR198" i="1"/>
  <c r="AS198" i="1"/>
  <c r="AT198" i="1"/>
  <c r="AU198" i="1"/>
  <c r="AW198" i="1"/>
  <c r="AX198" i="1"/>
  <c r="AZ198" i="1"/>
  <c r="BA198" i="1"/>
  <c r="BB198" i="1"/>
  <c r="BC198" i="1"/>
  <c r="BE198" i="1"/>
  <c r="BF198" i="1"/>
  <c r="BG198" i="1"/>
  <c r="BH198" i="1"/>
  <c r="BI198" i="1"/>
  <c r="BJ198" i="1"/>
  <c r="BK198" i="1"/>
  <c r="BL198" i="1"/>
  <c r="P199" i="1"/>
  <c r="Q199" i="1"/>
  <c r="R199" i="1"/>
  <c r="S199" i="1"/>
  <c r="T199" i="1"/>
  <c r="U199" i="1"/>
  <c r="V199" i="1"/>
  <c r="W199" i="1"/>
  <c r="X199" i="1"/>
  <c r="Y199" i="1"/>
  <c r="Z199" i="1"/>
  <c r="AB199" i="1"/>
  <c r="AC199" i="1"/>
  <c r="AD199" i="1"/>
  <c r="AE199" i="1"/>
  <c r="AF199" i="1"/>
  <c r="AG199" i="1"/>
  <c r="AH199" i="1"/>
  <c r="AI199" i="1"/>
  <c r="AJ199" i="1"/>
  <c r="AK199" i="1"/>
  <c r="AL199" i="1"/>
  <c r="AM199" i="1"/>
  <c r="AN199" i="1"/>
  <c r="AO199" i="1"/>
  <c r="AQ199" i="1"/>
  <c r="AR199" i="1"/>
  <c r="AS199" i="1"/>
  <c r="AT199" i="1"/>
  <c r="AU199" i="1"/>
  <c r="AW199" i="1"/>
  <c r="AX199" i="1"/>
  <c r="AZ199" i="1"/>
  <c r="BA199" i="1"/>
  <c r="BB199" i="1"/>
  <c r="BC199" i="1"/>
  <c r="BE199" i="1"/>
  <c r="BF199" i="1"/>
  <c r="BG199" i="1"/>
  <c r="BH199" i="1"/>
  <c r="BI199" i="1"/>
  <c r="BJ199" i="1"/>
  <c r="BK199" i="1"/>
  <c r="BL199" i="1"/>
  <c r="P120" i="1"/>
  <c r="Q120" i="1"/>
  <c r="R120" i="1"/>
  <c r="S120" i="1"/>
  <c r="T120" i="1"/>
  <c r="U120" i="1"/>
  <c r="V120" i="1"/>
  <c r="W120" i="1"/>
  <c r="X120" i="1"/>
  <c r="Y120" i="1"/>
  <c r="Z120" i="1"/>
  <c r="AB120" i="1"/>
  <c r="AC120" i="1"/>
  <c r="AD120" i="1"/>
  <c r="AE120" i="1"/>
  <c r="AF120" i="1"/>
  <c r="AG120" i="1"/>
  <c r="AH120" i="1"/>
  <c r="AI120" i="1"/>
  <c r="AJ120" i="1"/>
  <c r="AK120" i="1"/>
  <c r="AL120" i="1"/>
  <c r="AM120" i="1"/>
  <c r="AN120" i="1"/>
  <c r="AO120" i="1"/>
  <c r="AQ120" i="1"/>
  <c r="AR120" i="1"/>
  <c r="AS120" i="1"/>
  <c r="AT120" i="1"/>
  <c r="AU120" i="1"/>
  <c r="AW120" i="1"/>
  <c r="AX120" i="1"/>
  <c r="AZ120" i="1"/>
  <c r="BA120" i="1"/>
  <c r="BB120" i="1"/>
  <c r="BC120" i="1"/>
  <c r="BE120" i="1"/>
  <c r="BF120" i="1"/>
  <c r="BG120" i="1"/>
  <c r="BH120" i="1"/>
  <c r="BI120" i="1"/>
  <c r="BJ120" i="1"/>
  <c r="BK120" i="1"/>
  <c r="BL120" i="1"/>
  <c r="P112" i="1"/>
  <c r="Q112" i="1"/>
  <c r="R112" i="1"/>
  <c r="S112" i="1"/>
  <c r="T112" i="1"/>
  <c r="U112" i="1"/>
  <c r="V112" i="1"/>
  <c r="W112" i="1"/>
  <c r="X112" i="1"/>
  <c r="Y112" i="1"/>
  <c r="Z112" i="1"/>
  <c r="AB112" i="1"/>
  <c r="AC112" i="1"/>
  <c r="AD112" i="1"/>
  <c r="AE112" i="1"/>
  <c r="AF112" i="1"/>
  <c r="AG112" i="1"/>
  <c r="AH112" i="1"/>
  <c r="AI112" i="1"/>
  <c r="AJ112" i="1"/>
  <c r="AK112" i="1"/>
  <c r="AL112" i="1"/>
  <c r="AM112" i="1"/>
  <c r="AN112" i="1"/>
  <c r="AO112" i="1"/>
  <c r="AQ112" i="1"/>
  <c r="AR112" i="1"/>
  <c r="AS112" i="1"/>
  <c r="AT112" i="1"/>
  <c r="AU112" i="1"/>
  <c r="AW112" i="1"/>
  <c r="AX112" i="1"/>
  <c r="AZ112" i="1"/>
  <c r="BA112" i="1"/>
  <c r="BB112" i="1"/>
  <c r="BC112" i="1"/>
  <c r="BE112" i="1"/>
  <c r="BF112" i="1"/>
  <c r="BG112" i="1"/>
  <c r="BH112" i="1"/>
  <c r="BI112" i="1"/>
  <c r="BJ112" i="1"/>
  <c r="BK112" i="1"/>
  <c r="BL112" i="1"/>
  <c r="P113" i="1"/>
  <c r="Q113" i="1"/>
  <c r="R113" i="1"/>
  <c r="S113" i="1"/>
  <c r="T113" i="1"/>
  <c r="U113" i="1"/>
  <c r="V113" i="1"/>
  <c r="W113" i="1"/>
  <c r="X113" i="1"/>
  <c r="Y113" i="1"/>
  <c r="Z113" i="1"/>
  <c r="AB113" i="1"/>
  <c r="AC113" i="1"/>
  <c r="AD113" i="1"/>
  <c r="AE113" i="1"/>
  <c r="AF113" i="1"/>
  <c r="AG113" i="1"/>
  <c r="AH113" i="1"/>
  <c r="AI113" i="1"/>
  <c r="AJ113" i="1"/>
  <c r="AK113" i="1"/>
  <c r="AL113" i="1"/>
  <c r="AM113" i="1"/>
  <c r="AN113" i="1"/>
  <c r="AO113" i="1"/>
  <c r="AQ113" i="1"/>
  <c r="AR113" i="1"/>
  <c r="AS113" i="1"/>
  <c r="AT113" i="1"/>
  <c r="AU113" i="1"/>
  <c r="AW113" i="1"/>
  <c r="AX113" i="1"/>
  <c r="AZ113" i="1"/>
  <c r="BA113" i="1"/>
  <c r="BB113" i="1"/>
  <c r="BC113" i="1"/>
  <c r="BE113" i="1"/>
  <c r="BF113" i="1"/>
  <c r="BG113" i="1"/>
  <c r="BH113" i="1"/>
  <c r="BI113" i="1"/>
  <c r="BJ113" i="1"/>
  <c r="BK113" i="1"/>
  <c r="BL113" i="1"/>
  <c r="O112" i="1"/>
  <c r="P100" i="1"/>
  <c r="Q100" i="1"/>
  <c r="R100" i="1"/>
  <c r="S100" i="1"/>
  <c r="T100" i="1"/>
  <c r="U100" i="1"/>
  <c r="V100" i="1"/>
  <c r="W100" i="1"/>
  <c r="X100" i="1"/>
  <c r="Y100" i="1"/>
  <c r="Z100" i="1"/>
  <c r="AB100" i="1"/>
  <c r="AC100" i="1"/>
  <c r="AD100" i="1"/>
  <c r="AE100" i="1"/>
  <c r="AF100" i="1"/>
  <c r="AG100" i="1"/>
  <c r="AH100" i="1"/>
  <c r="AI100" i="1"/>
  <c r="AJ100" i="1"/>
  <c r="AK100" i="1"/>
  <c r="AL100" i="1"/>
  <c r="AM100" i="1"/>
  <c r="AN100" i="1"/>
  <c r="AO100" i="1"/>
  <c r="AQ100" i="1"/>
  <c r="AR100" i="1"/>
  <c r="AS100" i="1"/>
  <c r="AT100" i="1"/>
  <c r="AU100" i="1"/>
  <c r="AW100" i="1"/>
  <c r="AX100" i="1"/>
  <c r="AZ100" i="1"/>
  <c r="BA100" i="1"/>
  <c r="BB100" i="1"/>
  <c r="BC100" i="1"/>
  <c r="BE100" i="1"/>
  <c r="BF100" i="1"/>
  <c r="BG100" i="1"/>
  <c r="BH100" i="1"/>
  <c r="BI100" i="1"/>
  <c r="BJ100" i="1"/>
  <c r="BK100" i="1"/>
  <c r="BL100" i="1"/>
  <c r="P101" i="1"/>
  <c r="Q101" i="1"/>
  <c r="R101" i="1"/>
  <c r="S101" i="1"/>
  <c r="T101" i="1"/>
  <c r="U101" i="1"/>
  <c r="V101" i="1"/>
  <c r="W101" i="1"/>
  <c r="X101" i="1"/>
  <c r="Y101" i="1"/>
  <c r="Z101" i="1"/>
  <c r="AB101" i="1"/>
  <c r="AC101" i="1"/>
  <c r="AD101" i="1"/>
  <c r="AE101" i="1"/>
  <c r="AF101" i="1"/>
  <c r="AG101" i="1"/>
  <c r="AH101" i="1"/>
  <c r="AI101" i="1"/>
  <c r="AJ101" i="1"/>
  <c r="AK101" i="1"/>
  <c r="AL101" i="1"/>
  <c r="AM101" i="1"/>
  <c r="AN101" i="1"/>
  <c r="AO101" i="1"/>
  <c r="AQ101" i="1"/>
  <c r="AR101" i="1"/>
  <c r="AS101" i="1"/>
  <c r="AT101" i="1"/>
  <c r="AU101" i="1"/>
  <c r="AW101" i="1"/>
  <c r="AX101" i="1"/>
  <c r="AZ101" i="1"/>
  <c r="BA101" i="1"/>
  <c r="BB101" i="1"/>
  <c r="BC101" i="1"/>
  <c r="BE101" i="1"/>
  <c r="BF101" i="1"/>
  <c r="BG101" i="1"/>
  <c r="BH101" i="1"/>
  <c r="BI101" i="1"/>
  <c r="BJ101" i="1"/>
  <c r="BL101" i="1"/>
  <c r="O72" i="1"/>
  <c r="P36" i="1"/>
  <c r="Q36" i="1"/>
  <c r="R36" i="1"/>
  <c r="S36" i="1"/>
  <c r="T36" i="1"/>
  <c r="U36" i="1"/>
  <c r="V36" i="1"/>
  <c r="W36" i="1"/>
  <c r="X36" i="1"/>
  <c r="Y36" i="1"/>
  <c r="Z36" i="1"/>
  <c r="AB36" i="1"/>
  <c r="AC36" i="1"/>
  <c r="AD36" i="1"/>
  <c r="AE36" i="1"/>
  <c r="AF36" i="1"/>
  <c r="AG36" i="1"/>
  <c r="AH36" i="1"/>
  <c r="AI36" i="1"/>
  <c r="AJ36" i="1"/>
  <c r="AK36" i="1"/>
  <c r="AL36" i="1"/>
  <c r="AM36" i="1"/>
  <c r="AN36" i="1"/>
  <c r="AO36" i="1"/>
  <c r="AQ36" i="1"/>
  <c r="AR36" i="1"/>
  <c r="AS36" i="1"/>
  <c r="AT36" i="1"/>
  <c r="AU36" i="1"/>
  <c r="AW36" i="1"/>
  <c r="AX36" i="1"/>
  <c r="AZ36" i="1"/>
  <c r="BA36" i="1"/>
  <c r="BB36" i="1"/>
  <c r="BC36" i="1"/>
  <c r="BE36" i="1"/>
  <c r="BF36" i="1"/>
  <c r="BG36" i="1"/>
  <c r="BH36" i="1"/>
  <c r="BI36" i="1"/>
  <c r="BJ36" i="1"/>
  <c r="BK36" i="1"/>
  <c r="BL36" i="1"/>
  <c r="P37" i="1"/>
  <c r="Q37" i="1"/>
  <c r="R37" i="1"/>
  <c r="S37" i="1"/>
  <c r="T37" i="1"/>
  <c r="U37" i="1"/>
  <c r="V37" i="1"/>
  <c r="W37" i="1"/>
  <c r="X37" i="1"/>
  <c r="Y37" i="1"/>
  <c r="Z37" i="1"/>
  <c r="AB37" i="1"/>
  <c r="AC37" i="1"/>
  <c r="AD37" i="1"/>
  <c r="AE37" i="1"/>
  <c r="AF37" i="1"/>
  <c r="AG37" i="1"/>
  <c r="AH37" i="1"/>
  <c r="AI37" i="1"/>
  <c r="AJ37" i="1"/>
  <c r="AK37" i="1"/>
  <c r="AL37" i="1"/>
  <c r="AM37" i="1"/>
  <c r="AN37" i="1"/>
  <c r="AO37" i="1"/>
  <c r="AQ37" i="1"/>
  <c r="AR37" i="1"/>
  <c r="AS37" i="1"/>
  <c r="AT37" i="1"/>
  <c r="AU37" i="1"/>
  <c r="AW37" i="1"/>
  <c r="AX37" i="1"/>
  <c r="AZ37" i="1"/>
  <c r="BA37" i="1"/>
  <c r="BB37" i="1"/>
  <c r="BC37" i="1"/>
  <c r="BE37" i="1"/>
  <c r="BF37" i="1"/>
  <c r="BG37" i="1"/>
  <c r="BH37" i="1"/>
  <c r="BI37" i="1"/>
  <c r="BJ37" i="1"/>
  <c r="BK37" i="1"/>
  <c r="BL37" i="1"/>
  <c r="P30" i="1"/>
  <c r="Q30" i="1"/>
  <c r="R30" i="1"/>
  <c r="S30" i="1"/>
  <c r="T30" i="1"/>
  <c r="U30" i="1"/>
  <c r="V30" i="1"/>
  <c r="W30" i="1"/>
  <c r="X30" i="1"/>
  <c r="Y30" i="1"/>
  <c r="Z30" i="1"/>
  <c r="AB30" i="1"/>
  <c r="AC30" i="1"/>
  <c r="AD30" i="1"/>
  <c r="AE30" i="1"/>
  <c r="AF30" i="1"/>
  <c r="AG30" i="1"/>
  <c r="AH30" i="1"/>
  <c r="AI30" i="1"/>
  <c r="AJ30" i="1"/>
  <c r="AK30" i="1"/>
  <c r="AL30" i="1"/>
  <c r="AM30" i="1"/>
  <c r="AN30" i="1"/>
  <c r="AO30" i="1"/>
  <c r="AQ30" i="1"/>
  <c r="AR30" i="1"/>
  <c r="AS30" i="1"/>
  <c r="AT30" i="1"/>
  <c r="AU30" i="1"/>
  <c r="AW30" i="1"/>
  <c r="AX30" i="1"/>
  <c r="AZ30" i="1"/>
  <c r="BA30" i="1"/>
  <c r="BB30" i="1"/>
  <c r="BC30" i="1"/>
  <c r="BE30" i="1"/>
  <c r="BF30" i="1"/>
  <c r="BG30" i="1"/>
  <c r="BH30" i="1"/>
  <c r="BI30" i="1"/>
  <c r="BJ30" i="1"/>
  <c r="BK30" i="1"/>
  <c r="BL30" i="1"/>
  <c r="P31" i="1"/>
  <c r="Q31" i="1"/>
  <c r="R31" i="1"/>
  <c r="S31" i="1"/>
  <c r="T31" i="1"/>
  <c r="U31" i="1"/>
  <c r="V31" i="1"/>
  <c r="W31" i="1"/>
  <c r="X31" i="1"/>
  <c r="Y31" i="1"/>
  <c r="Z31" i="1"/>
  <c r="AB31" i="1"/>
  <c r="AC31" i="1"/>
  <c r="AD31" i="1"/>
  <c r="AE31" i="1"/>
  <c r="AF31" i="1"/>
  <c r="AG31" i="1"/>
  <c r="AH31" i="1"/>
  <c r="AI31" i="1"/>
  <c r="AJ31" i="1"/>
  <c r="AK31" i="1"/>
  <c r="AL31" i="1"/>
  <c r="AM31" i="1"/>
  <c r="AN31" i="1"/>
  <c r="AO31" i="1"/>
  <c r="AQ31" i="1"/>
  <c r="AR31" i="1"/>
  <c r="AS31" i="1"/>
  <c r="AT31" i="1"/>
  <c r="AU31" i="1"/>
  <c r="AW31" i="1"/>
  <c r="AX31" i="1"/>
  <c r="AZ31" i="1"/>
  <c r="BA31" i="1"/>
  <c r="BB31" i="1"/>
  <c r="BC31" i="1"/>
  <c r="BE31" i="1"/>
  <c r="BF31" i="1"/>
  <c r="BG31" i="1"/>
  <c r="BH31" i="1"/>
  <c r="BI31" i="1"/>
  <c r="BJ31" i="1"/>
  <c r="BK31" i="1"/>
  <c r="BL31" i="1"/>
  <c r="S10" i="1"/>
  <c r="T10" i="1"/>
  <c r="U10" i="1"/>
  <c r="V10" i="1"/>
  <c r="W10" i="1"/>
  <c r="X10" i="1"/>
  <c r="Y10" i="1"/>
  <c r="Z10" i="1"/>
  <c r="AB10" i="1"/>
  <c r="AC10" i="1"/>
  <c r="AD10" i="1"/>
  <c r="AE10" i="1"/>
  <c r="AF10" i="1"/>
  <c r="AG10" i="1"/>
  <c r="AH10" i="1"/>
  <c r="AI10" i="1"/>
  <c r="AJ10" i="1"/>
  <c r="AK10" i="1"/>
  <c r="AL10" i="1"/>
  <c r="AM10" i="1"/>
  <c r="AN10" i="1"/>
  <c r="AO10" i="1"/>
  <c r="AQ10" i="1"/>
  <c r="AR10" i="1"/>
  <c r="AS10" i="1"/>
  <c r="AT10" i="1"/>
  <c r="AU10" i="1"/>
  <c r="AW10" i="1"/>
  <c r="AX10" i="1"/>
  <c r="AZ10" i="1"/>
  <c r="BA10" i="1"/>
  <c r="BB10" i="1"/>
  <c r="BC10" i="1"/>
  <c r="BE10" i="1"/>
  <c r="BF10" i="1"/>
  <c r="BG10" i="1"/>
  <c r="BH10" i="1"/>
  <c r="BI10" i="1"/>
  <c r="BJ10" i="1"/>
  <c r="BK10" i="1"/>
  <c r="BL10" i="1"/>
  <c r="S11" i="1"/>
  <c r="T11" i="1"/>
  <c r="U11" i="1"/>
  <c r="V11" i="1"/>
  <c r="W11" i="1"/>
  <c r="X11" i="1"/>
  <c r="Y11" i="1"/>
  <c r="Z11" i="1"/>
  <c r="AB11" i="1"/>
  <c r="AC11" i="1"/>
  <c r="AD11" i="1"/>
  <c r="AE11" i="1"/>
  <c r="AF11" i="1"/>
  <c r="AG11" i="1"/>
  <c r="AH11" i="1"/>
  <c r="AI11" i="1"/>
  <c r="AJ11" i="1"/>
  <c r="AK11" i="1"/>
  <c r="AL11" i="1"/>
  <c r="AM11" i="1"/>
  <c r="AN11" i="1"/>
  <c r="AO11" i="1"/>
  <c r="AQ11" i="1"/>
  <c r="AR11" i="1"/>
  <c r="AS11" i="1"/>
  <c r="AT11" i="1"/>
  <c r="AU11" i="1"/>
  <c r="AW11" i="1"/>
  <c r="AX11" i="1"/>
  <c r="AZ11" i="1"/>
  <c r="BA11" i="1"/>
  <c r="BB11" i="1"/>
  <c r="BC11" i="1"/>
  <c r="BE11" i="1"/>
  <c r="BF11" i="1"/>
  <c r="BG11" i="1"/>
  <c r="BH11" i="1"/>
  <c r="BI11" i="1"/>
  <c r="BJ11" i="1"/>
  <c r="BK11" i="1"/>
  <c r="BL11" i="1"/>
  <c r="P10" i="1"/>
  <c r="Q10" i="1"/>
  <c r="R10" i="1"/>
  <c r="P11" i="1"/>
  <c r="Q11" i="1"/>
  <c r="R11" i="1"/>
  <c r="O11" i="1"/>
  <c r="BL93" i="1"/>
  <c r="BK93" i="1"/>
  <c r="BJ93" i="1"/>
  <c r="BI93" i="1"/>
  <c r="BH93" i="1"/>
  <c r="BG93" i="1"/>
  <c r="BF93" i="1"/>
  <c r="BE93" i="1"/>
  <c r="BC93" i="1"/>
  <c r="BB93" i="1"/>
  <c r="BA93" i="1"/>
  <c r="AZ93" i="1"/>
  <c r="AX93" i="1"/>
  <c r="AW93" i="1"/>
  <c r="AU93" i="1"/>
  <c r="AT93" i="1"/>
  <c r="AS93" i="1"/>
  <c r="AR93" i="1"/>
  <c r="AQ93" i="1"/>
  <c r="AO93" i="1"/>
  <c r="AN93" i="1"/>
  <c r="AM93" i="1"/>
  <c r="AL93" i="1"/>
  <c r="AK93" i="1"/>
  <c r="AJ93" i="1"/>
  <c r="AI93" i="1"/>
  <c r="AH93" i="1"/>
  <c r="AG93" i="1"/>
  <c r="AF93" i="1"/>
  <c r="AE93" i="1"/>
  <c r="AD93" i="1"/>
  <c r="AC93" i="1"/>
  <c r="AB93" i="1"/>
  <c r="Z93" i="1"/>
  <c r="Y93" i="1"/>
  <c r="X93" i="1"/>
  <c r="W93" i="1"/>
  <c r="V93" i="1"/>
  <c r="U93" i="1"/>
  <c r="T93" i="1"/>
  <c r="S93" i="1"/>
  <c r="R93" i="1"/>
  <c r="Q93" i="1"/>
  <c r="P93" i="1"/>
  <c r="O93" i="1"/>
  <c r="BL92" i="1"/>
  <c r="BK92" i="1"/>
  <c r="BJ92" i="1"/>
  <c r="BI92" i="1"/>
  <c r="BH92" i="1"/>
  <c r="BG92" i="1"/>
  <c r="BF92" i="1"/>
  <c r="BE92" i="1"/>
  <c r="BC92" i="1"/>
  <c r="BB92" i="1"/>
  <c r="BA92" i="1"/>
  <c r="AZ92" i="1"/>
  <c r="AX92" i="1"/>
  <c r="AW92" i="1"/>
  <c r="AU92" i="1"/>
  <c r="AT92" i="1"/>
  <c r="AS92" i="1"/>
  <c r="AR92" i="1"/>
  <c r="AQ92" i="1"/>
  <c r="AO92" i="1"/>
  <c r="AN92" i="1"/>
  <c r="AM92" i="1"/>
  <c r="AL92" i="1"/>
  <c r="AK92" i="1"/>
  <c r="AJ92" i="1"/>
  <c r="AI92" i="1"/>
  <c r="AH92" i="1"/>
  <c r="AG92" i="1"/>
  <c r="AF92" i="1"/>
  <c r="AE92" i="1"/>
  <c r="AD92" i="1"/>
  <c r="AC92" i="1"/>
  <c r="AB92" i="1"/>
  <c r="Z92" i="1"/>
  <c r="Y92" i="1"/>
  <c r="X92" i="1"/>
  <c r="W92" i="1"/>
  <c r="V92" i="1"/>
  <c r="U92" i="1"/>
  <c r="T92" i="1"/>
  <c r="S92" i="1"/>
  <c r="R92" i="1"/>
  <c r="Q92" i="1"/>
  <c r="P92" i="1"/>
  <c r="O92" i="1"/>
  <c r="BL83" i="1"/>
  <c r="BK83" i="1"/>
  <c r="BJ83" i="1"/>
  <c r="BI83" i="1"/>
  <c r="BH83" i="1"/>
  <c r="BG83" i="1"/>
  <c r="BF83" i="1"/>
  <c r="BE83" i="1"/>
  <c r="BC83" i="1"/>
  <c r="BB83" i="1"/>
  <c r="BA83" i="1"/>
  <c r="AZ83" i="1"/>
  <c r="AX83" i="1"/>
  <c r="AW83" i="1"/>
  <c r="AU83" i="1"/>
  <c r="AT83" i="1"/>
  <c r="AS83" i="1"/>
  <c r="AR83" i="1"/>
  <c r="AQ83" i="1"/>
  <c r="AO83" i="1"/>
  <c r="AN83" i="1"/>
  <c r="AM83" i="1"/>
  <c r="AL83" i="1"/>
  <c r="AK83" i="1"/>
  <c r="AJ83" i="1"/>
  <c r="AI83" i="1"/>
  <c r="AH83" i="1"/>
  <c r="AG83" i="1"/>
  <c r="AF83" i="1"/>
  <c r="AE83" i="1"/>
  <c r="AD83" i="1"/>
  <c r="AC83" i="1"/>
  <c r="AB83" i="1"/>
  <c r="Z83" i="1"/>
  <c r="Y83" i="1"/>
  <c r="X83" i="1"/>
  <c r="W83" i="1"/>
  <c r="V83" i="1"/>
  <c r="U83" i="1"/>
  <c r="T83" i="1"/>
  <c r="S83" i="1"/>
  <c r="R83" i="1"/>
  <c r="Q83" i="1"/>
  <c r="P83" i="1"/>
  <c r="O83" i="1"/>
  <c r="BL82" i="1"/>
  <c r="BK82" i="1"/>
  <c r="BJ82" i="1"/>
  <c r="BI82" i="1"/>
  <c r="BH82" i="1"/>
  <c r="BG82" i="1"/>
  <c r="BF82" i="1"/>
  <c r="BE82" i="1"/>
  <c r="BC82" i="1"/>
  <c r="BB82" i="1"/>
  <c r="BA82" i="1"/>
  <c r="AZ82" i="1"/>
  <c r="AX82" i="1"/>
  <c r="AW82" i="1"/>
  <c r="AU82" i="1"/>
  <c r="AT82" i="1"/>
  <c r="AS82" i="1"/>
  <c r="AR82" i="1"/>
  <c r="AQ82" i="1"/>
  <c r="AO82" i="1"/>
  <c r="AN82" i="1"/>
  <c r="AM82" i="1"/>
  <c r="AL82" i="1"/>
  <c r="AK82" i="1"/>
  <c r="AJ82" i="1"/>
  <c r="AI82" i="1"/>
  <c r="AH82" i="1"/>
  <c r="AG82" i="1"/>
  <c r="AF82" i="1"/>
  <c r="AE82" i="1"/>
  <c r="AD82" i="1"/>
  <c r="AC82" i="1"/>
  <c r="AB82" i="1"/>
  <c r="Z82" i="1"/>
  <c r="Y82" i="1"/>
  <c r="X82" i="1"/>
  <c r="W82" i="1"/>
  <c r="V82" i="1"/>
  <c r="U82" i="1"/>
  <c r="T82" i="1"/>
  <c r="S82" i="1"/>
  <c r="R82" i="1"/>
  <c r="Q82" i="1"/>
  <c r="P82" i="1"/>
  <c r="O82" i="1"/>
  <c r="BL73" i="1"/>
  <c r="BK73" i="1"/>
  <c r="BJ73" i="1"/>
  <c r="BI73" i="1"/>
  <c r="BH73" i="1"/>
  <c r="BG73" i="1"/>
  <c r="BF73" i="1"/>
  <c r="BE73" i="1"/>
  <c r="BC73" i="1"/>
  <c r="BB73" i="1"/>
  <c r="BA73" i="1"/>
  <c r="AZ73" i="1"/>
  <c r="AX73" i="1"/>
  <c r="AW73" i="1"/>
  <c r="AU73" i="1"/>
  <c r="AT73" i="1"/>
  <c r="AS73" i="1"/>
  <c r="AR73" i="1"/>
  <c r="AQ73" i="1"/>
  <c r="AO73" i="1"/>
  <c r="AN73" i="1"/>
  <c r="AM73" i="1"/>
  <c r="AL73" i="1"/>
  <c r="AK73" i="1"/>
  <c r="AJ73" i="1"/>
  <c r="AI73" i="1"/>
  <c r="AH73" i="1"/>
  <c r="AG73" i="1"/>
  <c r="AF73" i="1"/>
  <c r="AE73" i="1"/>
  <c r="AD73" i="1"/>
  <c r="AC73" i="1"/>
  <c r="AB73" i="1"/>
  <c r="Z73" i="1"/>
  <c r="Y73" i="1"/>
  <c r="X73" i="1"/>
  <c r="W73" i="1"/>
  <c r="V73" i="1"/>
  <c r="U73" i="1"/>
  <c r="T73" i="1"/>
  <c r="S73" i="1"/>
  <c r="R73" i="1"/>
  <c r="Q73" i="1"/>
  <c r="P73" i="1"/>
  <c r="O73" i="1"/>
  <c r="BL72" i="1"/>
  <c r="BK72" i="1"/>
  <c r="BJ72" i="1"/>
  <c r="BI72" i="1"/>
  <c r="BH72" i="1"/>
  <c r="BG72" i="1"/>
  <c r="BF72" i="1"/>
  <c r="BE72" i="1"/>
  <c r="BC72" i="1"/>
  <c r="BB72" i="1"/>
  <c r="BA72" i="1"/>
  <c r="AZ72" i="1"/>
  <c r="AX72" i="1"/>
  <c r="AW72" i="1"/>
  <c r="AU72" i="1"/>
  <c r="AT72" i="1"/>
  <c r="AS72" i="1"/>
  <c r="AR72" i="1"/>
  <c r="AQ72" i="1"/>
  <c r="AO72" i="1"/>
  <c r="AN72" i="1"/>
  <c r="AM72" i="1"/>
  <c r="AL72" i="1"/>
  <c r="AK72" i="1"/>
  <c r="AJ72" i="1"/>
  <c r="AI72" i="1"/>
  <c r="AH72" i="1"/>
  <c r="AG72" i="1"/>
  <c r="AF72" i="1"/>
  <c r="AE72" i="1"/>
  <c r="AD72" i="1"/>
  <c r="AC72" i="1"/>
  <c r="AB72" i="1"/>
  <c r="Z72" i="1"/>
  <c r="Y72" i="1"/>
  <c r="X72" i="1"/>
  <c r="W72" i="1"/>
  <c r="V72" i="1"/>
  <c r="U72" i="1"/>
  <c r="T72" i="1"/>
  <c r="S72" i="1"/>
  <c r="R72" i="1"/>
  <c r="Q72" i="1"/>
  <c r="P72" i="1"/>
  <c r="O382" i="1"/>
  <c r="O383" i="1"/>
  <c r="BN450" i="1"/>
  <c r="BO450" i="1"/>
  <c r="BP450" i="1"/>
  <c r="BM451" i="1"/>
  <c r="BR450" i="1" s="1"/>
  <c r="BN451" i="1"/>
  <c r="BO451" i="1"/>
  <c r="BP451" i="1"/>
  <c r="BN330" i="1"/>
  <c r="BO330" i="1"/>
  <c r="BP330" i="1"/>
  <c r="BN331" i="1"/>
  <c r="BO331" i="1"/>
  <c r="BP331" i="1"/>
  <c r="BN122" i="1"/>
  <c r="BO122" i="1"/>
  <c r="BO123" i="1"/>
  <c r="R52" i="12"/>
  <c r="D42" i="11"/>
  <c r="S51" i="11"/>
  <c r="R51" i="11"/>
  <c r="Q51" i="11"/>
  <c r="P51" i="11"/>
  <c r="S50" i="11"/>
  <c r="R50" i="11"/>
  <c r="Q50" i="11"/>
  <c r="P50" i="11"/>
  <c r="S49" i="11"/>
  <c r="R49" i="11"/>
  <c r="Q49" i="11"/>
  <c r="P49" i="11"/>
  <c r="S48" i="11"/>
  <c r="R48" i="11"/>
  <c r="Q48" i="11"/>
  <c r="P48" i="11"/>
  <c r="T48" i="11"/>
  <c r="D43" i="11"/>
  <c r="I32" i="11"/>
  <c r="H32" i="11"/>
  <c r="G32" i="11"/>
  <c r="I31" i="11"/>
  <c r="H31" i="11"/>
  <c r="G31" i="11"/>
  <c r="S30" i="11"/>
  <c r="R30" i="11"/>
  <c r="Q30" i="11"/>
  <c r="P30" i="11"/>
  <c r="O30" i="11"/>
  <c r="N30" i="11"/>
  <c r="M30" i="11"/>
  <c r="L30" i="11"/>
  <c r="K30" i="11"/>
  <c r="J30" i="11"/>
  <c r="S29" i="11"/>
  <c r="R29" i="11"/>
  <c r="Q29" i="11"/>
  <c r="P29" i="11"/>
  <c r="O29" i="11"/>
  <c r="N29" i="11"/>
  <c r="M29" i="11"/>
  <c r="L29" i="11"/>
  <c r="K29" i="11"/>
  <c r="J29" i="11"/>
  <c r="S28" i="11"/>
  <c r="R28" i="11"/>
  <c r="Q28" i="11"/>
  <c r="P28" i="11"/>
  <c r="O28" i="11"/>
  <c r="N28" i="11"/>
  <c r="M28" i="11"/>
  <c r="L28" i="11"/>
  <c r="K28" i="11"/>
  <c r="J28" i="11"/>
  <c r="S27" i="11"/>
  <c r="R27" i="11"/>
  <c r="Q27" i="11"/>
  <c r="P27" i="11"/>
  <c r="O27" i="11"/>
  <c r="N27" i="11"/>
  <c r="M27" i="11"/>
  <c r="W27" i="11" s="1"/>
  <c r="L27" i="11"/>
  <c r="K27" i="11"/>
  <c r="J27" i="11"/>
  <c r="S26" i="11"/>
  <c r="R26" i="11"/>
  <c r="Q26" i="11"/>
  <c r="P26" i="11"/>
  <c r="O26" i="11"/>
  <c r="N26" i="11"/>
  <c r="M26" i="11"/>
  <c r="L26" i="11"/>
  <c r="K26" i="11"/>
  <c r="J26" i="11"/>
  <c r="T25" i="11"/>
  <c r="D41" i="11"/>
  <c r="S25" i="11"/>
  <c r="R25" i="11"/>
  <c r="Q25" i="11"/>
  <c r="P25" i="11"/>
  <c r="O25" i="11"/>
  <c r="N25" i="11"/>
  <c r="M25" i="11"/>
  <c r="L25" i="11"/>
  <c r="K25" i="11"/>
  <c r="J25" i="11"/>
  <c r="S24" i="11"/>
  <c r="R24" i="11"/>
  <c r="Q24" i="11"/>
  <c r="P24" i="11"/>
  <c r="O24" i="11"/>
  <c r="N24" i="11"/>
  <c r="M24" i="11"/>
  <c r="L24" i="11"/>
  <c r="K24" i="11"/>
  <c r="J24" i="11"/>
  <c r="T23" i="11"/>
  <c r="D40" i="11"/>
  <c r="S23" i="11"/>
  <c r="R23" i="11"/>
  <c r="Q23" i="11"/>
  <c r="P23" i="11"/>
  <c r="O23" i="11"/>
  <c r="N23" i="11"/>
  <c r="M23" i="11"/>
  <c r="L23" i="11"/>
  <c r="K23" i="11"/>
  <c r="J23" i="11"/>
  <c r="S22" i="11"/>
  <c r="R22" i="11"/>
  <c r="Q22" i="11"/>
  <c r="P22" i="11"/>
  <c r="O22" i="11"/>
  <c r="N22" i="11"/>
  <c r="M22" i="11"/>
  <c r="L22" i="11"/>
  <c r="K22" i="11"/>
  <c r="J22" i="11"/>
  <c r="T21" i="11"/>
  <c r="D39" i="11"/>
  <c r="S21" i="11"/>
  <c r="R21" i="11"/>
  <c r="Q21" i="11"/>
  <c r="P21" i="11"/>
  <c r="O21" i="11"/>
  <c r="N21" i="11"/>
  <c r="M21" i="11"/>
  <c r="L21" i="11"/>
  <c r="K21" i="11"/>
  <c r="J21" i="11"/>
  <c r="J31" i="11" s="1"/>
  <c r="G3" i="11" s="1"/>
  <c r="S20" i="11"/>
  <c r="R20" i="11"/>
  <c r="Q20" i="11"/>
  <c r="P20" i="11"/>
  <c r="O20" i="11"/>
  <c r="N20" i="11"/>
  <c r="M20" i="11"/>
  <c r="L20" i="11"/>
  <c r="K20" i="11"/>
  <c r="T19" i="11"/>
  <c r="D38" i="11"/>
  <c r="S19" i="11"/>
  <c r="R19" i="11"/>
  <c r="Q19" i="11"/>
  <c r="P19" i="11"/>
  <c r="O19" i="11"/>
  <c r="N19" i="11"/>
  <c r="M19" i="11"/>
  <c r="L19" i="11"/>
  <c r="K19" i="11"/>
  <c r="F5" i="11"/>
  <c r="E5" i="11"/>
  <c r="D5" i="11"/>
  <c r="O245" i="1"/>
  <c r="O244" i="1"/>
  <c r="O113" i="1"/>
  <c r="P66" i="1"/>
  <c r="Q66" i="1"/>
  <c r="R66" i="1"/>
  <c r="S66" i="1"/>
  <c r="T66" i="1"/>
  <c r="U66" i="1"/>
  <c r="V66" i="1"/>
  <c r="W66" i="1"/>
  <c r="X66" i="1"/>
  <c r="Y66" i="1"/>
  <c r="Z66" i="1"/>
  <c r="AB66" i="1"/>
  <c r="AC66" i="1"/>
  <c r="AD66" i="1"/>
  <c r="AE66" i="1"/>
  <c r="AF66" i="1"/>
  <c r="AG66" i="1"/>
  <c r="AH66" i="1"/>
  <c r="AI66" i="1"/>
  <c r="AJ66" i="1"/>
  <c r="AK66" i="1"/>
  <c r="AL66" i="1"/>
  <c r="AM66" i="1"/>
  <c r="AN66" i="1"/>
  <c r="AO66" i="1"/>
  <c r="AQ66" i="1"/>
  <c r="AR66" i="1"/>
  <c r="AS66" i="1"/>
  <c r="AT66" i="1"/>
  <c r="AU66" i="1"/>
  <c r="AW66" i="1"/>
  <c r="AX66" i="1"/>
  <c r="AZ66" i="1"/>
  <c r="BA66" i="1"/>
  <c r="BB66" i="1"/>
  <c r="BC66" i="1"/>
  <c r="BE66" i="1"/>
  <c r="BF66" i="1"/>
  <c r="BG66" i="1"/>
  <c r="BH66" i="1"/>
  <c r="BI66" i="1"/>
  <c r="BJ66" i="1"/>
  <c r="BK66" i="1"/>
  <c r="BL66" i="1"/>
  <c r="P67" i="1"/>
  <c r="Q67" i="1"/>
  <c r="R67" i="1"/>
  <c r="S67" i="1"/>
  <c r="T67" i="1"/>
  <c r="U67" i="1"/>
  <c r="V67" i="1"/>
  <c r="W67" i="1"/>
  <c r="X67" i="1"/>
  <c r="Y67" i="1"/>
  <c r="Z67" i="1"/>
  <c r="AB67" i="1"/>
  <c r="AC67" i="1"/>
  <c r="AD67" i="1"/>
  <c r="AE67" i="1"/>
  <c r="AF67" i="1"/>
  <c r="AG67" i="1"/>
  <c r="AH67" i="1"/>
  <c r="AI67" i="1"/>
  <c r="AJ67" i="1"/>
  <c r="AK67" i="1"/>
  <c r="AL67" i="1"/>
  <c r="AM67" i="1"/>
  <c r="AN67" i="1"/>
  <c r="AO67" i="1"/>
  <c r="AQ67" i="1"/>
  <c r="AR67" i="1"/>
  <c r="AS67" i="1"/>
  <c r="AT67" i="1"/>
  <c r="AU67" i="1"/>
  <c r="AW67" i="1"/>
  <c r="AX67" i="1"/>
  <c r="AZ67" i="1"/>
  <c r="BA67" i="1"/>
  <c r="BB67" i="1"/>
  <c r="BC67" i="1"/>
  <c r="BE67" i="1"/>
  <c r="BF67" i="1"/>
  <c r="BG67" i="1"/>
  <c r="BH67" i="1"/>
  <c r="BI67" i="1"/>
  <c r="BJ67" i="1"/>
  <c r="BK67" i="1"/>
  <c r="BL67" i="1"/>
  <c r="O67" i="1"/>
  <c r="O66" i="1"/>
  <c r="P52" i="1"/>
  <c r="Q52" i="1"/>
  <c r="R52" i="1"/>
  <c r="S52" i="1"/>
  <c r="T52" i="1"/>
  <c r="U52" i="1"/>
  <c r="V52" i="1"/>
  <c r="W52" i="1"/>
  <c r="X52" i="1"/>
  <c r="Y52" i="1"/>
  <c r="Z52" i="1"/>
  <c r="AB52" i="1"/>
  <c r="AC52" i="1"/>
  <c r="AD52" i="1"/>
  <c r="AE52" i="1"/>
  <c r="AF52" i="1"/>
  <c r="AG52" i="1"/>
  <c r="AH52" i="1"/>
  <c r="AI52" i="1"/>
  <c r="AJ52" i="1"/>
  <c r="AK52" i="1"/>
  <c r="AL52" i="1"/>
  <c r="AM52" i="1"/>
  <c r="AN52" i="1"/>
  <c r="AO52" i="1"/>
  <c r="AQ52" i="1"/>
  <c r="AR52" i="1"/>
  <c r="AS52" i="1"/>
  <c r="AT52" i="1"/>
  <c r="AU52" i="1"/>
  <c r="AW52" i="1"/>
  <c r="AX52" i="1"/>
  <c r="AZ52" i="1"/>
  <c r="BA52" i="1"/>
  <c r="BB52" i="1"/>
  <c r="BC52" i="1"/>
  <c r="BE52" i="1"/>
  <c r="BF52" i="1"/>
  <c r="BG52" i="1"/>
  <c r="BH52" i="1"/>
  <c r="BI52" i="1"/>
  <c r="BJ52" i="1"/>
  <c r="BK52" i="1"/>
  <c r="BL52" i="1"/>
  <c r="P53" i="1"/>
  <c r="Q53" i="1"/>
  <c r="R53" i="1"/>
  <c r="S53" i="1"/>
  <c r="T53" i="1"/>
  <c r="U53" i="1"/>
  <c r="V53" i="1"/>
  <c r="W53" i="1"/>
  <c r="X53" i="1"/>
  <c r="Y53" i="1"/>
  <c r="Z53" i="1"/>
  <c r="AB53" i="1"/>
  <c r="AC53" i="1"/>
  <c r="AD53" i="1"/>
  <c r="AE53" i="1"/>
  <c r="AF53" i="1"/>
  <c r="AG53" i="1"/>
  <c r="AH53" i="1"/>
  <c r="AI53" i="1"/>
  <c r="AJ53" i="1"/>
  <c r="AK53" i="1"/>
  <c r="AL53" i="1"/>
  <c r="AM53" i="1"/>
  <c r="AN53" i="1"/>
  <c r="AO53" i="1"/>
  <c r="AQ53" i="1"/>
  <c r="AR53" i="1"/>
  <c r="AS53" i="1"/>
  <c r="AT53" i="1"/>
  <c r="AU53" i="1"/>
  <c r="AW53" i="1"/>
  <c r="AX53" i="1"/>
  <c r="AZ53" i="1"/>
  <c r="BA53" i="1"/>
  <c r="BB53" i="1"/>
  <c r="BC53" i="1"/>
  <c r="BE53" i="1"/>
  <c r="BF53" i="1"/>
  <c r="BG53" i="1"/>
  <c r="BH53" i="1"/>
  <c r="BI53" i="1"/>
  <c r="BJ53" i="1"/>
  <c r="BK53" i="1"/>
  <c r="BL53" i="1"/>
  <c r="O30" i="1"/>
  <c r="BP71" i="1"/>
  <c r="BO71" i="1"/>
  <c r="BN71" i="1"/>
  <c r="BP70" i="1"/>
  <c r="BO70" i="1"/>
  <c r="BN70" i="1"/>
  <c r="BP441" i="1"/>
  <c r="BN441" i="1"/>
  <c r="BP440" i="1"/>
  <c r="BN440" i="1"/>
  <c r="BP275" i="1"/>
  <c r="BO275" i="1"/>
  <c r="BN275" i="1"/>
  <c r="BP274" i="1"/>
  <c r="BO274" i="1"/>
  <c r="BN274" i="1"/>
  <c r="O231" i="1"/>
  <c r="O230" i="1"/>
  <c r="O217" i="1"/>
  <c r="O216" i="1"/>
  <c r="BN114" i="1"/>
  <c r="BO114" i="1"/>
  <c r="BP114" i="1"/>
  <c r="BN115" i="1"/>
  <c r="BO115" i="1"/>
  <c r="BP115" i="1"/>
  <c r="BN116" i="1"/>
  <c r="BO116" i="1"/>
  <c r="BP116" i="1"/>
  <c r="BN117" i="1"/>
  <c r="BO117" i="1"/>
  <c r="BP117" i="1"/>
  <c r="O285" i="1"/>
  <c r="O284" i="1"/>
  <c r="BP437" i="1"/>
  <c r="BP442" i="1"/>
  <c r="BP370" i="1"/>
  <c r="BP119" i="1"/>
  <c r="BP62" i="1"/>
  <c r="BP34" i="1"/>
  <c r="BP33" i="1"/>
  <c r="BO34" i="1"/>
  <c r="BN34" i="1"/>
  <c r="BO32" i="1"/>
  <c r="BN32" i="1"/>
  <c r="BP102" i="1"/>
  <c r="BP118" i="1"/>
  <c r="BP12" i="1"/>
  <c r="BO62" i="1"/>
  <c r="BN62" i="1"/>
  <c r="BP123" i="1"/>
  <c r="BO119" i="1"/>
  <c r="BN119" i="1"/>
  <c r="BP103" i="1"/>
  <c r="BO103" i="1"/>
  <c r="BO100" i="1" s="1"/>
  <c r="BN103" i="1"/>
  <c r="BP449" i="1"/>
  <c r="BO449" i="1"/>
  <c r="BN449" i="1"/>
  <c r="BP447" i="1"/>
  <c r="BU446" i="1" s="1"/>
  <c r="BO447" i="1"/>
  <c r="BN447" i="1"/>
  <c r="BS446" i="1" s="1"/>
  <c r="BP443" i="1"/>
  <c r="BN443" i="1"/>
  <c r="BP439" i="1"/>
  <c r="BN439" i="1"/>
  <c r="BN437" i="1"/>
  <c r="BP385" i="1"/>
  <c r="BU384" i="1" s="1"/>
  <c r="BO385" i="1"/>
  <c r="BN385" i="1"/>
  <c r="BP377" i="1"/>
  <c r="BO377" i="1"/>
  <c r="BN377" i="1"/>
  <c r="BP373" i="1"/>
  <c r="BO373" i="1"/>
  <c r="BN373" i="1"/>
  <c r="BP371" i="1"/>
  <c r="BO371" i="1"/>
  <c r="BN371" i="1"/>
  <c r="BP369" i="1"/>
  <c r="BO369" i="1"/>
  <c r="BN369" i="1"/>
  <c r="BP367" i="1"/>
  <c r="BO367" i="1"/>
  <c r="BN367" i="1"/>
  <c r="BP365" i="1"/>
  <c r="BO365" i="1"/>
  <c r="BN365" i="1"/>
  <c r="BP361" i="1"/>
  <c r="BO361" i="1"/>
  <c r="BN361" i="1"/>
  <c r="BP357" i="1"/>
  <c r="BO357" i="1"/>
  <c r="BN357" i="1"/>
  <c r="BP307" i="1"/>
  <c r="BO307" i="1"/>
  <c r="BN307" i="1"/>
  <c r="BP287" i="1"/>
  <c r="BO287" i="1"/>
  <c r="BN287" i="1"/>
  <c r="BP255" i="1"/>
  <c r="BO255" i="1"/>
  <c r="BN255" i="1"/>
  <c r="BP448" i="1"/>
  <c r="BO448" i="1"/>
  <c r="BN448" i="1"/>
  <c r="BN442" i="1"/>
  <c r="BP438" i="1"/>
  <c r="BN438" i="1"/>
  <c r="BP376" i="1"/>
  <c r="BO376" i="1"/>
  <c r="BN376" i="1"/>
  <c r="BP372" i="1"/>
  <c r="BO372" i="1"/>
  <c r="BN372" i="1"/>
  <c r="BO370" i="1"/>
  <c r="BN370" i="1"/>
  <c r="BP368" i="1"/>
  <c r="BO368" i="1"/>
  <c r="BN368" i="1"/>
  <c r="BP366" i="1"/>
  <c r="BO366" i="1"/>
  <c r="BN366" i="1"/>
  <c r="BP364" i="1"/>
  <c r="BO364" i="1"/>
  <c r="BN364" i="1"/>
  <c r="BP360" i="1"/>
  <c r="BO360" i="1"/>
  <c r="BN360" i="1"/>
  <c r="BP356" i="1"/>
  <c r="BO356" i="1"/>
  <c r="BN356" i="1"/>
  <c r="BP306" i="1"/>
  <c r="BO306" i="1"/>
  <c r="BN306" i="1"/>
  <c r="BP286" i="1"/>
  <c r="BO286" i="1"/>
  <c r="BN286" i="1"/>
  <c r="BP254" i="1"/>
  <c r="BO254" i="1"/>
  <c r="BN254" i="1"/>
  <c r="BP122" i="1"/>
  <c r="BO118" i="1"/>
  <c r="BN118" i="1"/>
  <c r="BO102" i="1"/>
  <c r="BN102" i="1"/>
  <c r="BP63" i="1"/>
  <c r="BP60" i="1" s="1"/>
  <c r="BO63" i="1"/>
  <c r="BO60" i="1" s="1"/>
  <c r="BN63" i="1"/>
  <c r="BN60" i="1" s="1"/>
  <c r="BP35" i="1"/>
  <c r="BO35" i="1"/>
  <c r="BN35" i="1"/>
  <c r="BO33" i="1"/>
  <c r="BN33" i="1"/>
  <c r="BO13" i="1"/>
  <c r="BN13" i="1"/>
  <c r="BP13" i="1"/>
  <c r="BO12" i="1"/>
  <c r="O120" i="1"/>
  <c r="O315" i="1"/>
  <c r="O314" i="1"/>
  <c r="O304" i="1"/>
  <c r="O305" i="1"/>
  <c r="O352" i="1"/>
  <c r="O198" i="1"/>
  <c r="O199" i="1"/>
  <c r="T14" i="6"/>
  <c r="M19" i="6"/>
  <c r="I4" i="6"/>
  <c r="I3" i="6"/>
  <c r="I5" i="6" s="1"/>
  <c r="F5" i="6"/>
  <c r="G5" i="6"/>
  <c r="H5" i="6"/>
  <c r="E5" i="6"/>
  <c r="N19" i="6"/>
  <c r="O19" i="6"/>
  <c r="H12" i="6"/>
  <c r="H13" i="6"/>
  <c r="H17" i="6"/>
  <c r="H18" i="6"/>
  <c r="AC28" i="6"/>
  <c r="O53" i="6"/>
  <c r="O63" i="6"/>
  <c r="O65" i="6"/>
  <c r="O67" i="6"/>
  <c r="O75" i="6"/>
  <c r="O77" i="6"/>
  <c r="O79" i="6"/>
  <c r="O31" i="1"/>
  <c r="O36" i="1"/>
  <c r="O37" i="1"/>
  <c r="O52" i="1"/>
  <c r="O53" i="1"/>
  <c r="O100" i="1"/>
  <c r="O101" i="1"/>
  <c r="O328" i="1"/>
  <c r="O362" i="1"/>
  <c r="O363" i="1"/>
  <c r="O444" i="1"/>
  <c r="O445" i="1"/>
  <c r="E82" i="12"/>
  <c r="O82" i="12"/>
  <c r="K82" i="12"/>
  <c r="H82" i="12"/>
  <c r="F82" i="12"/>
  <c r="G82" i="12"/>
  <c r="G67" i="12"/>
  <c r="N82" i="12"/>
  <c r="H33" i="11"/>
  <c r="T50" i="11"/>
  <c r="G33" i="11"/>
  <c r="I33" i="11"/>
  <c r="T51" i="11"/>
  <c r="T49" i="11"/>
  <c r="I82" i="12"/>
  <c r="D39" i="12"/>
  <c r="D40" i="12"/>
  <c r="D41" i="12"/>
  <c r="D44" i="12"/>
  <c r="D42" i="12"/>
  <c r="J67" i="12"/>
  <c r="M82" i="12"/>
  <c r="BR168" i="1"/>
  <c r="BR386" i="1"/>
  <c r="BR410" i="1"/>
  <c r="BR414" i="1"/>
  <c r="BR390" i="1"/>
  <c r="BR328" i="1"/>
  <c r="BR70" i="1"/>
  <c r="BU76" i="1"/>
  <c r="BT266" i="1"/>
  <c r="BR240" i="1"/>
  <c r="BS328" i="1"/>
  <c r="BU328" i="1"/>
  <c r="BT248" i="1"/>
  <c r="BT328" i="1"/>
  <c r="BV328" i="1"/>
  <c r="BS76" i="1"/>
  <c r="W19" i="11"/>
  <c r="BN100" i="1" l="1"/>
  <c r="BR34" i="1"/>
  <c r="BR114" i="1"/>
  <c r="BR258" i="1"/>
  <c r="BR182" i="1"/>
  <c r="T53" i="12"/>
  <c r="BR400" i="1"/>
  <c r="BU80" i="1"/>
  <c r="BU426" i="1"/>
  <c r="BS386" i="1"/>
  <c r="BU420" i="1"/>
  <c r="BT420" i="1"/>
  <c r="BT426" i="1"/>
  <c r="BS160" i="1"/>
  <c r="BS164" i="1"/>
  <c r="BU288" i="1"/>
  <c r="BU310" i="1"/>
  <c r="BU324" i="1"/>
  <c r="BU320" i="1"/>
  <c r="BU392" i="1"/>
  <c r="BR62" i="1"/>
  <c r="BR110" i="1"/>
  <c r="BR44" i="1"/>
  <c r="BR90" i="1"/>
  <c r="BR408" i="1"/>
  <c r="BR448" i="1"/>
  <c r="BP262" i="1"/>
  <c r="BP252" i="1" s="1"/>
  <c r="BU416" i="1"/>
  <c r="BR420" i="1"/>
  <c r="BR426" i="1"/>
  <c r="BR446" i="1"/>
  <c r="BU272" i="1"/>
  <c r="BR416" i="1"/>
  <c r="BP100" i="1"/>
  <c r="BR430" i="1"/>
  <c r="BS420" i="1"/>
  <c r="BS426" i="1"/>
  <c r="BU266" i="1"/>
  <c r="BR418" i="1"/>
  <c r="BR424" i="1"/>
  <c r="BR438" i="1"/>
  <c r="BS430" i="1"/>
  <c r="BT272" i="1"/>
  <c r="BT430" i="1"/>
  <c r="BU430" i="1"/>
  <c r="BR432" i="1"/>
  <c r="BS418" i="1"/>
  <c r="BS424" i="1"/>
  <c r="BS432" i="1"/>
  <c r="BT418" i="1"/>
  <c r="BT424" i="1"/>
  <c r="BN262" i="1"/>
  <c r="BN252" i="1" s="1"/>
  <c r="BR402" i="1"/>
  <c r="BT432" i="1"/>
  <c r="BU418" i="1"/>
  <c r="BU424" i="1"/>
  <c r="BU300" i="1"/>
  <c r="BR376" i="1"/>
  <c r="BU432" i="1"/>
  <c r="BR422" i="1"/>
  <c r="BR428" i="1"/>
  <c r="BT168" i="1"/>
  <c r="BS422" i="1"/>
  <c r="BS428" i="1"/>
  <c r="BU294" i="1"/>
  <c r="BU168" i="1"/>
  <c r="BS416" i="1"/>
  <c r="BT422" i="1"/>
  <c r="BT428" i="1"/>
  <c r="BS54" i="1"/>
  <c r="BO262" i="1"/>
  <c r="BO252" i="1" s="1"/>
  <c r="BT416" i="1"/>
  <c r="BU422" i="1"/>
  <c r="BU428" i="1"/>
  <c r="BR406" i="1"/>
  <c r="BR380" i="1"/>
  <c r="BR166" i="1"/>
  <c r="BU436" i="1"/>
  <c r="BU90" i="1"/>
  <c r="BU86" i="1"/>
  <c r="BU128" i="1"/>
  <c r="BU124" i="1"/>
  <c r="BU204" i="1"/>
  <c r="BU222" i="1"/>
  <c r="BU258" i="1"/>
  <c r="BU282" i="1"/>
  <c r="BU302" i="1"/>
  <c r="BS94" i="1"/>
  <c r="BT300" i="1"/>
  <c r="BM36" i="1"/>
  <c r="BR116" i="1"/>
  <c r="BR164" i="1"/>
  <c r="BN140" i="1"/>
  <c r="BR38" i="1"/>
  <c r="BR398" i="1"/>
  <c r="BM30" i="1"/>
  <c r="BS168" i="1"/>
  <c r="BR242" i="1"/>
  <c r="BQ81" i="1"/>
  <c r="BQ78" i="1"/>
  <c r="BP82" i="1"/>
  <c r="BP92" i="1"/>
  <c r="BO140" i="1"/>
  <c r="BP140" i="1"/>
  <c r="BU308" i="1"/>
  <c r="BU318" i="1"/>
  <c r="BU340" i="1"/>
  <c r="BU378" i="1"/>
  <c r="BU394" i="1"/>
  <c r="BU390" i="1"/>
  <c r="BU398" i="1"/>
  <c r="BS166" i="1"/>
  <c r="BR160" i="1"/>
  <c r="BM140" i="1"/>
  <c r="BR126" i="1"/>
  <c r="BP36" i="1"/>
  <c r="BR48" i="1"/>
  <c r="BQ446" i="1"/>
  <c r="BM72" i="1"/>
  <c r="BS398" i="1"/>
  <c r="BS406" i="1"/>
  <c r="BS410" i="1"/>
  <c r="BS264" i="1"/>
  <c r="BR322" i="1"/>
  <c r="BU56" i="1"/>
  <c r="BQ240" i="1"/>
  <c r="BP30" i="1"/>
  <c r="BO36" i="1"/>
  <c r="BN36" i="1"/>
  <c r="BQ42" i="1"/>
  <c r="BQ161" i="1"/>
  <c r="BQ165" i="1"/>
  <c r="BQ169" i="1"/>
  <c r="BM100" i="1"/>
  <c r="BR316" i="1"/>
  <c r="BQ294" i="1"/>
  <c r="BT56" i="1"/>
  <c r="BQ131" i="1"/>
  <c r="BN92" i="1"/>
  <c r="BM82" i="1"/>
  <c r="BN82" i="1"/>
  <c r="BR128" i="1"/>
  <c r="BR360" i="1"/>
  <c r="BR294" i="1"/>
  <c r="BR324" i="1"/>
  <c r="BU248" i="1"/>
  <c r="BQ350" i="1"/>
  <c r="BU28" i="1"/>
  <c r="BU24" i="1"/>
  <c r="BU20" i="1"/>
  <c r="BU16" i="1"/>
  <c r="BT84" i="1"/>
  <c r="BO82" i="1"/>
  <c r="BT88" i="1"/>
  <c r="BQ95" i="1"/>
  <c r="BO92" i="1"/>
  <c r="BT106" i="1"/>
  <c r="BT130" i="1"/>
  <c r="BT126" i="1"/>
  <c r="BT226" i="1"/>
  <c r="BT290" i="1"/>
  <c r="BT312" i="1"/>
  <c r="BT326" i="1"/>
  <c r="BT318" i="1"/>
  <c r="BT378" i="1"/>
  <c r="BT394" i="1"/>
  <c r="BQ390" i="1"/>
  <c r="BQ194" i="1"/>
  <c r="BR22" i="1"/>
  <c r="BR190" i="1"/>
  <c r="BR220" i="1"/>
  <c r="BU96" i="1"/>
  <c r="BU334" i="1"/>
  <c r="BP72" i="1"/>
  <c r="BO72" i="1"/>
  <c r="BT446" i="1"/>
  <c r="BU160" i="1"/>
  <c r="BN30" i="1"/>
  <c r="BO30" i="1"/>
  <c r="BM92" i="1"/>
  <c r="BN72" i="1"/>
  <c r="BQ75" i="1"/>
  <c r="BV74" i="1" s="1"/>
  <c r="BU286" i="1"/>
  <c r="BU364" i="1"/>
  <c r="BT54" i="1"/>
  <c r="BT400" i="1"/>
  <c r="BT404" i="1"/>
  <c r="BR288" i="1"/>
  <c r="BD251" i="1"/>
  <c r="BR102" i="1"/>
  <c r="BS162" i="1"/>
  <c r="R32" i="11"/>
  <c r="O4" i="11" s="1"/>
  <c r="R31" i="11"/>
  <c r="O3" i="11" s="1"/>
  <c r="M32" i="11"/>
  <c r="J4" i="11" s="1"/>
  <c r="BT122" i="1"/>
  <c r="BR122" i="1"/>
  <c r="BQ308" i="1"/>
  <c r="BR306" i="1"/>
  <c r="BS276" i="1"/>
  <c r="BS390" i="1"/>
  <c r="BU450" i="1"/>
  <c r="BT296" i="1"/>
  <c r="BU136" i="1"/>
  <c r="BQ55" i="1"/>
  <c r="BQ52" i="1" s="1"/>
  <c r="BQ378" i="1"/>
  <c r="BR192" i="1"/>
  <c r="BR222" i="1"/>
  <c r="BT294" i="1"/>
  <c r="BT308" i="1"/>
  <c r="BT390" i="1"/>
  <c r="BQ312" i="1"/>
  <c r="BS222" i="1"/>
  <c r="BS302" i="1"/>
  <c r="BS292" i="1"/>
  <c r="BS310" i="1"/>
  <c r="BT102" i="1"/>
  <c r="BT38" i="1"/>
  <c r="BT90" i="1"/>
  <c r="BT14" i="1"/>
  <c r="BQ404" i="1"/>
  <c r="BU236" i="1"/>
  <c r="BQ417" i="1"/>
  <c r="BS300" i="1"/>
  <c r="BQ56" i="1"/>
  <c r="BR236" i="1"/>
  <c r="BR80" i="1"/>
  <c r="BR74" i="1"/>
  <c r="BT22" i="1"/>
  <c r="BS194" i="1"/>
  <c r="BS220" i="1"/>
  <c r="BS380" i="1"/>
  <c r="BT370" i="1"/>
  <c r="BU372" i="1"/>
  <c r="BU438" i="1"/>
  <c r="BU442" i="1"/>
  <c r="BT240" i="1"/>
  <c r="BU380" i="1"/>
  <c r="BT76" i="1"/>
  <c r="BQ301" i="1"/>
  <c r="BR194" i="1"/>
  <c r="BR226" i="1"/>
  <c r="BR108" i="1"/>
  <c r="BR370" i="1"/>
  <c r="BR372" i="1"/>
  <c r="BR364" i="1"/>
  <c r="BQ373" i="1"/>
  <c r="BS248" i="1"/>
  <c r="BS320" i="1"/>
  <c r="BR440" i="1"/>
  <c r="BT388" i="1"/>
  <c r="BS396" i="1"/>
  <c r="BS392" i="1"/>
  <c r="BR28" i="1"/>
  <c r="BT114" i="1"/>
  <c r="BQ19" i="1"/>
  <c r="BT18" i="1"/>
  <c r="BT356" i="1"/>
  <c r="BU48" i="1"/>
  <c r="BQ448" i="1"/>
  <c r="BT384" i="1"/>
  <c r="BQ371" i="1"/>
  <c r="AA99" i="1"/>
  <c r="AA98" i="1"/>
  <c r="BS202" i="1"/>
  <c r="BS226" i="1"/>
  <c r="BS294" i="1"/>
  <c r="BT110" i="1"/>
  <c r="BQ58" i="1"/>
  <c r="BQ223" i="1"/>
  <c r="BQ303" i="1"/>
  <c r="BQ293" i="1"/>
  <c r="BQ381" i="1"/>
  <c r="BQ393" i="1"/>
  <c r="BQ191" i="1"/>
  <c r="BQ54" i="1"/>
  <c r="BQ318" i="1"/>
  <c r="BR26" i="1"/>
  <c r="BR326" i="1"/>
  <c r="BQ395" i="1"/>
  <c r="BQ416" i="1"/>
  <c r="BR248" i="1"/>
  <c r="AL250" i="1"/>
  <c r="BS370" i="1"/>
  <c r="BR366" i="1"/>
  <c r="BS344" i="1"/>
  <c r="BS334" i="1"/>
  <c r="BQ330" i="1"/>
  <c r="BT332" i="1"/>
  <c r="N31" i="12"/>
  <c r="BU448" i="1"/>
  <c r="BQ335" i="1"/>
  <c r="BU332" i="1"/>
  <c r="BR302" i="1"/>
  <c r="BS290" i="1"/>
  <c r="BT268" i="1"/>
  <c r="BQ77" i="1"/>
  <c r="AY8" i="1"/>
  <c r="BS256" i="1"/>
  <c r="BQ183" i="1"/>
  <c r="BT128" i="1"/>
  <c r="BS124" i="1"/>
  <c r="BQ125" i="1"/>
  <c r="BQ130" i="1"/>
  <c r="BS190" i="1"/>
  <c r="BQ115" i="1"/>
  <c r="L28" i="12"/>
  <c r="BR56" i="1"/>
  <c r="BQ91" i="1"/>
  <c r="BR106" i="1"/>
  <c r="BT302" i="1"/>
  <c r="BS90" i="1"/>
  <c r="BQ128" i="1"/>
  <c r="BR256" i="1"/>
  <c r="BR296" i="1"/>
  <c r="BR84" i="1"/>
  <c r="BQ309" i="1"/>
  <c r="BR54" i="1"/>
  <c r="BU330" i="1"/>
  <c r="N26" i="12"/>
  <c r="BP444" i="1"/>
  <c r="N30" i="12"/>
  <c r="BS22" i="1"/>
  <c r="BS18" i="1"/>
  <c r="BS56" i="1"/>
  <c r="BU42" i="1"/>
  <c r="BU130" i="1"/>
  <c r="BU126" i="1"/>
  <c r="BQ87" i="1"/>
  <c r="BQ129" i="1"/>
  <c r="BU116" i="1"/>
  <c r="BT34" i="1"/>
  <c r="BR332" i="1"/>
  <c r="BR208" i="1"/>
  <c r="BS42" i="1"/>
  <c r="BU84" i="1"/>
  <c r="BS88" i="1"/>
  <c r="BQ94" i="1"/>
  <c r="BS106" i="1"/>
  <c r="BT136" i="1"/>
  <c r="BS126" i="1"/>
  <c r="BQ313" i="1"/>
  <c r="BQ327" i="1"/>
  <c r="BQ323" i="1"/>
  <c r="BS234" i="1"/>
  <c r="BS238" i="1"/>
  <c r="BR210" i="1"/>
  <c r="BR344" i="1"/>
  <c r="BR130" i="1"/>
  <c r="BS274" i="1"/>
  <c r="BQ340" i="1"/>
  <c r="BS306" i="1"/>
  <c r="BU376" i="1"/>
  <c r="BU162" i="1"/>
  <c r="BU166" i="1"/>
  <c r="BU182" i="1"/>
  <c r="BR104" i="1"/>
  <c r="BQ108" i="1"/>
  <c r="BQ104" i="1"/>
  <c r="BQ111" i="1"/>
  <c r="BU110" i="1"/>
  <c r="BQ106" i="1"/>
  <c r="BQ166" i="1"/>
  <c r="BU142" i="1"/>
  <c r="BT160" i="1"/>
  <c r="BQ164" i="1"/>
  <c r="BR142" i="1"/>
  <c r="BS182" i="1"/>
  <c r="BQ163" i="1"/>
  <c r="BR18" i="1"/>
  <c r="BR118" i="1"/>
  <c r="BQ23" i="1"/>
  <c r="BT118" i="1"/>
  <c r="BT202" i="1"/>
  <c r="BQ215" i="1"/>
  <c r="BR202" i="1"/>
  <c r="BR200" i="1"/>
  <c r="BR206" i="1"/>
  <c r="Q32" i="11"/>
  <c r="P31" i="11"/>
  <c r="M3" i="11" s="1"/>
  <c r="J32" i="11"/>
  <c r="J33" i="11" s="1"/>
  <c r="V19" i="11"/>
  <c r="E38" i="11" s="1"/>
  <c r="W21" i="11"/>
  <c r="L32" i="11"/>
  <c r="BQ127" i="1"/>
  <c r="BS122" i="1"/>
  <c r="BS110" i="1"/>
  <c r="BS224" i="1"/>
  <c r="BQ226" i="1"/>
  <c r="BR232" i="1"/>
  <c r="BQ50" i="1"/>
  <c r="BS242" i="1"/>
  <c r="BQ232" i="1"/>
  <c r="BT236" i="1"/>
  <c r="BQ345" i="1"/>
  <c r="BS330" i="1"/>
  <c r="BS332" i="1"/>
  <c r="BR340" i="1"/>
  <c r="BT340" i="1"/>
  <c r="BR334" i="1"/>
  <c r="BQ332" i="1"/>
  <c r="BQ341" i="1"/>
  <c r="BQ266" i="1"/>
  <c r="BU254" i="1"/>
  <c r="BQ261" i="1"/>
  <c r="BR260" i="1"/>
  <c r="BQ236" i="1"/>
  <c r="BT232" i="1"/>
  <c r="BR204" i="1"/>
  <c r="BS214" i="1"/>
  <c r="BR312" i="1"/>
  <c r="BR308" i="1"/>
  <c r="BQ296" i="1"/>
  <c r="X250" i="1"/>
  <c r="BR162" i="1"/>
  <c r="BU164" i="1"/>
  <c r="BQ160" i="1"/>
  <c r="BT164" i="1"/>
  <c r="BQ168" i="1"/>
  <c r="AV9" i="1"/>
  <c r="BU88" i="1"/>
  <c r="BQ86" i="1"/>
  <c r="BQ84" i="1"/>
  <c r="BS74" i="1"/>
  <c r="BQ76" i="1"/>
  <c r="BS80" i="1"/>
  <c r="AW9" i="1"/>
  <c r="AK9" i="1"/>
  <c r="BT372" i="1"/>
  <c r="BQ116" i="1"/>
  <c r="BT330" i="1"/>
  <c r="BQ211" i="1"/>
  <c r="BQ257" i="1"/>
  <c r="BS118" i="1"/>
  <c r="BS368" i="1"/>
  <c r="BQ202" i="1"/>
  <c r="BT264" i="1"/>
  <c r="BS188" i="1"/>
  <c r="BS192" i="1"/>
  <c r="BU78" i="1"/>
  <c r="BS114" i="1"/>
  <c r="BU108" i="1"/>
  <c r="BU134" i="1"/>
  <c r="BS272" i="1"/>
  <c r="BQ430" i="1"/>
  <c r="BS436" i="1"/>
  <c r="BR88" i="1"/>
  <c r="BM120" i="1"/>
  <c r="BM112" i="1" s="1"/>
  <c r="BQ167" i="1"/>
  <c r="BU224" i="1"/>
  <c r="BS388" i="1"/>
  <c r="BU102" i="1"/>
  <c r="BS48" i="1"/>
  <c r="BT124" i="1"/>
  <c r="BQ201" i="1"/>
  <c r="BQ221" i="1"/>
  <c r="BQ222" i="1"/>
  <c r="BQ302" i="1"/>
  <c r="BT292" i="1"/>
  <c r="BT344" i="1"/>
  <c r="BT334" i="1"/>
  <c r="BT380" i="1"/>
  <c r="BQ392" i="1"/>
  <c r="BQ388" i="1"/>
  <c r="BQ300" i="1"/>
  <c r="BU400" i="1"/>
  <c r="BU414" i="1"/>
  <c r="BU408" i="1"/>
  <c r="BQ233" i="1"/>
  <c r="BU240" i="1"/>
  <c r="BU270" i="1"/>
  <c r="G28" i="12"/>
  <c r="BQ162" i="1"/>
  <c r="BT166" i="1"/>
  <c r="BQ182" i="1"/>
  <c r="BT190" i="1"/>
  <c r="BR50" i="1"/>
  <c r="R186" i="1"/>
  <c r="R187" i="1"/>
  <c r="BT182" i="1"/>
  <c r="BF187" i="1"/>
  <c r="BF186" i="1"/>
  <c r="AQ186" i="1"/>
  <c r="AQ187" i="1"/>
  <c r="AD186" i="1"/>
  <c r="AD187" i="1"/>
  <c r="Q186" i="1"/>
  <c r="Q187" i="1"/>
  <c r="BU268" i="1"/>
  <c r="BT224" i="1"/>
  <c r="BQ334" i="1"/>
  <c r="BT392" i="1"/>
  <c r="BE187" i="1"/>
  <c r="BE186" i="1"/>
  <c r="AO186" i="1"/>
  <c r="AO187" i="1"/>
  <c r="AC186" i="1"/>
  <c r="AC187" i="1"/>
  <c r="P187" i="1"/>
  <c r="P186" i="1"/>
  <c r="BS50" i="1"/>
  <c r="BT94" i="1"/>
  <c r="BU290" i="1"/>
  <c r="BU312" i="1"/>
  <c r="BT402" i="1"/>
  <c r="BT406" i="1"/>
  <c r="BT410" i="1"/>
  <c r="BT234" i="1"/>
  <c r="BT238" i="1"/>
  <c r="BT242" i="1"/>
  <c r="BU192" i="1"/>
  <c r="AE186" i="1"/>
  <c r="AE187" i="1"/>
  <c r="BT162" i="1"/>
  <c r="BU232" i="1"/>
  <c r="BQ380" i="1"/>
  <c r="BC186" i="1"/>
  <c r="BC187" i="1"/>
  <c r="AN187" i="1"/>
  <c r="AN186" i="1"/>
  <c r="AB187" i="1"/>
  <c r="AB186" i="1"/>
  <c r="BS130" i="1"/>
  <c r="BT322" i="1"/>
  <c r="BQ248" i="1"/>
  <c r="BQ225" i="1"/>
  <c r="BG187" i="1"/>
  <c r="BG186" i="1"/>
  <c r="BQ90" i="1"/>
  <c r="O187" i="1"/>
  <c r="O186" i="1"/>
  <c r="BK9" i="1"/>
  <c r="BB186" i="1"/>
  <c r="BB187" i="1"/>
  <c r="AM187" i="1"/>
  <c r="AM186" i="1"/>
  <c r="Z187" i="1"/>
  <c r="Z186" i="1"/>
  <c r="R250" i="1"/>
  <c r="BQ88" i="1"/>
  <c r="BQ110" i="1"/>
  <c r="BQ126" i="1"/>
  <c r="BD187" i="1"/>
  <c r="BD186" i="1"/>
  <c r="AR187" i="1"/>
  <c r="AR186" i="1"/>
  <c r="BQ123" i="1"/>
  <c r="BU122" i="1"/>
  <c r="BT142" i="1"/>
  <c r="BS84" i="1"/>
  <c r="BA186" i="1"/>
  <c r="BA187" i="1"/>
  <c r="AL187" i="1"/>
  <c r="AL186" i="1"/>
  <c r="Y187" i="1"/>
  <c r="Y186" i="1"/>
  <c r="AP186" i="1"/>
  <c r="AP187" i="1"/>
  <c r="BS128" i="1"/>
  <c r="BQ89" i="1"/>
  <c r="BQ57" i="1"/>
  <c r="BS108" i="1"/>
  <c r="BS448" i="1"/>
  <c r="BS440" i="1"/>
  <c r="AZ187" i="1"/>
  <c r="AZ186" i="1"/>
  <c r="AK187" i="1"/>
  <c r="AK186" i="1"/>
  <c r="X187" i="1"/>
  <c r="X186" i="1"/>
  <c r="BS38" i="1"/>
  <c r="BU44" i="1"/>
  <c r="BU246" i="1"/>
  <c r="BL187" i="1"/>
  <c r="BL186" i="1"/>
  <c r="AX187" i="1"/>
  <c r="AX186" i="1"/>
  <c r="AJ187" i="1"/>
  <c r="AJ186" i="1"/>
  <c r="W187" i="1"/>
  <c r="W186" i="1"/>
  <c r="BN120" i="1"/>
  <c r="BN112" i="1" s="1"/>
  <c r="BU360" i="1"/>
  <c r="BS450" i="1"/>
  <c r="BK187" i="1"/>
  <c r="BK186" i="1"/>
  <c r="AW187" i="1"/>
  <c r="AW186" i="1"/>
  <c r="AI187" i="1"/>
  <c r="AI186" i="1"/>
  <c r="V187" i="1"/>
  <c r="V186" i="1"/>
  <c r="BT86" i="1"/>
  <c r="BT96" i="1"/>
  <c r="BT134" i="1"/>
  <c r="BS104" i="1"/>
  <c r="BJ187" i="1"/>
  <c r="BJ186" i="1"/>
  <c r="AU187" i="1"/>
  <c r="AU186" i="1"/>
  <c r="AH187" i="1"/>
  <c r="AH186" i="1"/>
  <c r="U187" i="1"/>
  <c r="U186" i="1"/>
  <c r="BS134" i="1"/>
  <c r="BT282" i="1"/>
  <c r="BU404" i="1"/>
  <c r="BQ279" i="1"/>
  <c r="AV187" i="1"/>
  <c r="AV186" i="1"/>
  <c r="BS116" i="1"/>
  <c r="BQ70" i="1"/>
  <c r="BI187" i="1"/>
  <c r="BI186" i="1"/>
  <c r="AT187" i="1"/>
  <c r="AT186" i="1"/>
  <c r="AG187" i="1"/>
  <c r="AG186" i="1"/>
  <c r="T187" i="1"/>
  <c r="T186" i="1"/>
  <c r="BQ401" i="1"/>
  <c r="BQ415" i="1"/>
  <c r="BQ241" i="1"/>
  <c r="BQ343" i="1"/>
  <c r="BR42" i="1"/>
  <c r="BR12" i="1"/>
  <c r="BR76" i="1"/>
  <c r="BU218" i="1"/>
  <c r="BH187" i="1"/>
  <c r="BH186" i="1"/>
  <c r="AS187" i="1"/>
  <c r="AS186" i="1"/>
  <c r="AF187" i="1"/>
  <c r="AF186" i="1"/>
  <c r="S186" i="1"/>
  <c r="S187" i="1"/>
  <c r="BQ396" i="1"/>
  <c r="AY187" i="1"/>
  <c r="AY186" i="1"/>
  <c r="BT196" i="1"/>
  <c r="BQ197" i="1"/>
  <c r="BT188" i="1"/>
  <c r="BT192" i="1"/>
  <c r="BU196" i="1"/>
  <c r="BQ189" i="1"/>
  <c r="BQ192" i="1"/>
  <c r="BS196" i="1"/>
  <c r="BQ207" i="1"/>
  <c r="BT200" i="1"/>
  <c r="BT208" i="1"/>
  <c r="BT204" i="1"/>
  <c r="BU226" i="1"/>
  <c r="BS218" i="1"/>
  <c r="BT218" i="1"/>
  <c r="BQ219" i="1"/>
  <c r="BR16" i="1"/>
  <c r="BT26" i="1"/>
  <c r="BR14" i="1"/>
  <c r="G4" i="11"/>
  <c r="G5" i="11" s="1"/>
  <c r="Z19" i="11"/>
  <c r="G38" i="11" s="1"/>
  <c r="N32" i="11"/>
  <c r="K4" i="11" s="1"/>
  <c r="Y24" i="11"/>
  <c r="W29" i="11"/>
  <c r="Q31" i="11"/>
  <c r="N3" i="11" s="1"/>
  <c r="Y21" i="11"/>
  <c r="Y30" i="11"/>
  <c r="V29" i="11"/>
  <c r="E43" i="11" s="1"/>
  <c r="W23" i="11"/>
  <c r="Y25" i="11"/>
  <c r="Y26" i="11"/>
  <c r="U29" i="11"/>
  <c r="AY250" i="1"/>
  <c r="AY251" i="1"/>
  <c r="AV250" i="1"/>
  <c r="AV251" i="1"/>
  <c r="S81" i="12"/>
  <c r="S78" i="12"/>
  <c r="T78" i="12" s="1"/>
  <c r="S74" i="12"/>
  <c r="T74" i="12" s="1"/>
  <c r="S75" i="12"/>
  <c r="BR218" i="1"/>
  <c r="BQ218" i="1"/>
  <c r="BR224" i="1"/>
  <c r="BQ224" i="1"/>
  <c r="S82" i="12"/>
  <c r="T82" i="12" s="1"/>
  <c r="S80" i="12"/>
  <c r="T80" i="12" s="1"/>
  <c r="S79" i="12"/>
  <c r="T79" i="12" s="1"/>
  <c r="S77" i="12"/>
  <c r="T77" i="12" s="1"/>
  <c r="S76" i="12"/>
  <c r="T76" i="12" s="1"/>
  <c r="T81" i="12"/>
  <c r="T75" i="12"/>
  <c r="BT12" i="1"/>
  <c r="BS364" i="1"/>
  <c r="BT366" i="1"/>
  <c r="BU368" i="1"/>
  <c r="BQ449" i="1"/>
  <c r="BQ102" i="1"/>
  <c r="BT32" i="1"/>
  <c r="BU114" i="1"/>
  <c r="AE9" i="1"/>
  <c r="BI9" i="1"/>
  <c r="BE9" i="1"/>
  <c r="AZ9" i="1"/>
  <c r="AT9" i="1"/>
  <c r="AG9" i="1"/>
  <c r="AC9" i="1"/>
  <c r="T9" i="1"/>
  <c r="P8" i="1"/>
  <c r="U20" i="11"/>
  <c r="X19" i="11"/>
  <c r="F38" i="11" s="1"/>
  <c r="L31" i="11"/>
  <c r="U22" i="11"/>
  <c r="O32" i="11"/>
  <c r="L4" i="11" s="1"/>
  <c r="Y22" i="11"/>
  <c r="U23" i="11"/>
  <c r="U24" i="11"/>
  <c r="X23" i="11"/>
  <c r="F40" i="11" s="1"/>
  <c r="U25" i="11"/>
  <c r="W25" i="11"/>
  <c r="X25" i="11"/>
  <c r="F41" i="11" s="1"/>
  <c r="U28" i="11"/>
  <c r="W28" i="11"/>
  <c r="Z27" i="11"/>
  <c r="G42" i="11" s="1"/>
  <c r="U30" i="11"/>
  <c r="W30" i="11"/>
  <c r="Z29" i="11"/>
  <c r="G43" i="11" s="1"/>
  <c r="BQ451" i="1"/>
  <c r="BQ450" i="1"/>
  <c r="BJ251" i="1"/>
  <c r="BA251" i="1"/>
  <c r="AQ251" i="1"/>
  <c r="BA250" i="1"/>
  <c r="AU250" i="1"/>
  <c r="AD250" i="1"/>
  <c r="U250" i="1"/>
  <c r="N27" i="12"/>
  <c r="BS26" i="1"/>
  <c r="BU14" i="1"/>
  <c r="BU54" i="1"/>
  <c r="BQ39" i="1"/>
  <c r="BT48" i="1"/>
  <c r="BQ47" i="1"/>
  <c r="BQ43" i="1"/>
  <c r="BT40" i="1"/>
  <c r="BQ85" i="1"/>
  <c r="BQ109" i="1"/>
  <c r="BQ107" i="1"/>
  <c r="BT104" i="1"/>
  <c r="BT214" i="1"/>
  <c r="BT210" i="1"/>
  <c r="BQ208" i="1"/>
  <c r="BS204" i="1"/>
  <c r="BQ259" i="1"/>
  <c r="BQ258" i="1"/>
  <c r="BU256" i="1"/>
  <c r="BT256" i="1"/>
  <c r="BQ295" i="1"/>
  <c r="BQ394" i="1"/>
  <c r="BQ391" i="1"/>
  <c r="BU402" i="1"/>
  <c r="BS404" i="1"/>
  <c r="BT414" i="1"/>
  <c r="BQ407" i="1"/>
  <c r="BQ411" i="1"/>
  <c r="BU238" i="1"/>
  <c r="BU242" i="1"/>
  <c r="BD250" i="1"/>
  <c r="BQ351" i="1"/>
  <c r="BQ431" i="1"/>
  <c r="BS268" i="1"/>
  <c r="BQ138" i="1"/>
  <c r="AS250" i="1"/>
  <c r="BP435" i="1"/>
  <c r="N29" i="12"/>
  <c r="Q28" i="12"/>
  <c r="BP434" i="1"/>
  <c r="N28" i="12"/>
  <c r="BQ282" i="1"/>
  <c r="BR20" i="1"/>
  <c r="BR86" i="1"/>
  <c r="BQ205" i="1"/>
  <c r="BQ269" i="1"/>
  <c r="BR274" i="1"/>
  <c r="BR318" i="1"/>
  <c r="BR246" i="1"/>
  <c r="BR272" i="1"/>
  <c r="AP251" i="1"/>
  <c r="BQ212" i="1"/>
  <c r="BU200" i="1"/>
  <c r="BU214" i="1"/>
  <c r="BT206" i="1"/>
  <c r="BQ213" i="1"/>
  <c r="BQ209" i="1"/>
  <c r="BS200" i="1"/>
  <c r="N4" i="11"/>
  <c r="Y19" i="11"/>
  <c r="W20" i="11"/>
  <c r="M31" i="11"/>
  <c r="O31" i="11"/>
  <c r="I4" i="11"/>
  <c r="K32" i="11"/>
  <c r="H4" i="11" s="1"/>
  <c r="U21" i="11"/>
  <c r="W22" i="11"/>
  <c r="W24" i="11"/>
  <c r="V25" i="11"/>
  <c r="E41" i="11" s="1"/>
  <c r="W26" i="11"/>
  <c r="N31" i="11"/>
  <c r="K3" i="11" s="1"/>
  <c r="U26" i="11"/>
  <c r="Y29" i="11"/>
  <c r="AU251" i="1"/>
  <c r="AD251" i="1"/>
  <c r="AL251" i="1"/>
  <c r="BQ360" i="1"/>
  <c r="BS356" i="1"/>
  <c r="BT360" i="1"/>
  <c r="O250" i="1"/>
  <c r="AH250" i="1"/>
  <c r="Y250" i="1"/>
  <c r="Q250" i="1"/>
  <c r="BS282" i="1"/>
  <c r="BU276" i="1"/>
  <c r="BQ276" i="1"/>
  <c r="BU264" i="1"/>
  <c r="BQ271" i="1"/>
  <c r="BQ267" i="1"/>
  <c r="BT270" i="1"/>
  <c r="BQ265" i="1"/>
  <c r="BR268" i="1"/>
  <c r="BQ275" i="1"/>
  <c r="BG250" i="1"/>
  <c r="BR282" i="1"/>
  <c r="BT258" i="1"/>
  <c r="BU260" i="1"/>
  <c r="BQ260" i="1"/>
  <c r="BS258" i="1"/>
  <c r="AG251" i="1"/>
  <c r="Y251" i="1"/>
  <c r="U251" i="1"/>
  <c r="Q251" i="1"/>
  <c r="BJ250" i="1"/>
  <c r="BF250" i="1"/>
  <c r="BQ256" i="1"/>
  <c r="BT254" i="1"/>
  <c r="BQ247" i="1"/>
  <c r="BQ204" i="1"/>
  <c r="BQ210" i="1"/>
  <c r="BR212" i="1"/>
  <c r="BQ200" i="1"/>
  <c r="BU212" i="1"/>
  <c r="BQ71" i="1"/>
  <c r="Z8" i="1"/>
  <c r="BB8" i="1"/>
  <c r="AE8" i="1"/>
  <c r="BS62" i="1"/>
  <c r="AW8" i="1"/>
  <c r="BQ48" i="1"/>
  <c r="BS46" i="1"/>
  <c r="BS40" i="1"/>
  <c r="BR46" i="1"/>
  <c r="AY9" i="1"/>
  <c r="BU34" i="1"/>
  <c r="BQ27" i="1"/>
  <c r="AI8" i="1"/>
  <c r="BS16" i="1"/>
  <c r="BS12" i="1"/>
  <c r="BS246" i="1"/>
  <c r="BQ249" i="1"/>
  <c r="BU274" i="1"/>
  <c r="BT276" i="1"/>
  <c r="BR266" i="1"/>
  <c r="BS270" i="1"/>
  <c r="BQ283" i="1"/>
  <c r="BF251" i="1"/>
  <c r="AH251" i="1"/>
  <c r="AQ250" i="1"/>
  <c r="BT260" i="1"/>
  <c r="BT398" i="1"/>
  <c r="BQ398" i="1"/>
  <c r="BT412" i="1"/>
  <c r="BQ412" i="1"/>
  <c r="BS438" i="1"/>
  <c r="BU104" i="1"/>
  <c r="BQ105" i="1"/>
  <c r="BQ235" i="1"/>
  <c r="BU234" i="1"/>
  <c r="BN435" i="1"/>
  <c r="BN434" i="1"/>
  <c r="J28" i="12"/>
  <c r="BQ243" i="1"/>
  <c r="BU410" i="1"/>
  <c r="BQ117" i="1"/>
  <c r="BQ242" i="1"/>
  <c r="BS240" i="1"/>
  <c r="J29" i="12"/>
  <c r="BQ114" i="1"/>
  <c r="AO9" i="1"/>
  <c r="X9" i="1"/>
  <c r="BT274" i="1"/>
  <c r="BQ274" i="1"/>
  <c r="BS236" i="1"/>
  <c r="BQ237" i="1"/>
  <c r="BQ13" i="1"/>
  <c r="BQ35" i="1"/>
  <c r="BQ273" i="1"/>
  <c r="BQ239" i="1"/>
  <c r="BS442" i="1"/>
  <c r="BT376" i="1"/>
  <c r="BQ377" i="1"/>
  <c r="BQ385" i="1"/>
  <c r="BS384" i="1"/>
  <c r="BQ447" i="1"/>
  <c r="BQ364" i="1"/>
  <c r="BT448" i="1"/>
  <c r="BU118" i="1"/>
  <c r="BT116" i="1"/>
  <c r="BS400" i="1"/>
  <c r="BU412" i="1"/>
  <c r="BQ410" i="1"/>
  <c r="BS232" i="1"/>
  <c r="BQ306" i="1"/>
  <c r="BQ356" i="1"/>
  <c r="BS366" i="1"/>
  <c r="BT368" i="1"/>
  <c r="BQ255" i="1"/>
  <c r="BQ361" i="1"/>
  <c r="BQ367" i="1"/>
  <c r="BQ119" i="1"/>
  <c r="BS32" i="1"/>
  <c r="BQ370" i="1"/>
  <c r="O251" i="1"/>
  <c r="AN8" i="1"/>
  <c r="R9" i="1"/>
  <c r="V9" i="1"/>
  <c r="Z9" i="1"/>
  <c r="AI9" i="1"/>
  <c r="AM9" i="1"/>
  <c r="AR9" i="1"/>
  <c r="BB9" i="1"/>
  <c r="BG9" i="1"/>
  <c r="R251" i="1"/>
  <c r="BK250" i="1"/>
  <c r="BB250" i="1"/>
  <c r="AW250" i="1"/>
  <c r="AR250" i="1"/>
  <c r="AM250" i="1"/>
  <c r="AI250" i="1"/>
  <c r="AF250" i="1"/>
  <c r="AB250" i="1"/>
  <c r="W250" i="1"/>
  <c r="S250" i="1"/>
  <c r="BL251" i="1"/>
  <c r="BC251" i="1"/>
  <c r="AX251" i="1"/>
  <c r="AS251" i="1"/>
  <c r="AN251" i="1"/>
  <c r="AJ251" i="1"/>
  <c r="AF251" i="1"/>
  <c r="AB251" i="1"/>
  <c r="W251" i="1"/>
  <c r="S251" i="1"/>
  <c r="BT212" i="1"/>
  <c r="BQ227" i="1"/>
  <c r="BS312" i="1"/>
  <c r="BS308" i="1"/>
  <c r="BS316" i="1"/>
  <c r="BS326" i="1"/>
  <c r="BS322" i="1"/>
  <c r="BU344" i="1"/>
  <c r="BQ344" i="1"/>
  <c r="BS340" i="1"/>
  <c r="BQ333" i="1"/>
  <c r="BS378" i="1"/>
  <c r="BU388" i="1"/>
  <c r="AG8" i="1"/>
  <c r="BI8" i="1"/>
  <c r="R8" i="1"/>
  <c r="V8" i="1"/>
  <c r="AM8" i="1"/>
  <c r="AR8" i="1"/>
  <c r="BG8" i="1"/>
  <c r="BK8" i="1"/>
  <c r="BQ45" i="1"/>
  <c r="BT108" i="1"/>
  <c r="BQ137" i="1"/>
  <c r="BS14" i="1"/>
  <c r="BT46" i="1"/>
  <c r="BQ97" i="1"/>
  <c r="BU106" i="1"/>
  <c r="BU220" i="1"/>
  <c r="BT222" i="1"/>
  <c r="BQ288" i="1"/>
  <c r="BT310" i="1"/>
  <c r="BU316" i="1"/>
  <c r="BQ324" i="1"/>
  <c r="BQ322" i="1"/>
  <c r="BT396" i="1"/>
  <c r="BS412" i="1"/>
  <c r="BQ193" i="1"/>
  <c r="BT194" i="1"/>
  <c r="BQ195" i="1"/>
  <c r="BV194" i="1" s="1"/>
  <c r="BQ139" i="1"/>
  <c r="BR96" i="1"/>
  <c r="BR136" i="1"/>
  <c r="BR392" i="1"/>
  <c r="BM262" i="1"/>
  <c r="BM252" i="1" s="1"/>
  <c r="BQ281" i="1"/>
  <c r="BQ291" i="1"/>
  <c r="BV290" i="1" s="1"/>
  <c r="BR300" i="1"/>
  <c r="BQ389" i="1"/>
  <c r="BR396" i="1"/>
  <c r="BQ433" i="1"/>
  <c r="BR238" i="1"/>
  <c r="BR234" i="1"/>
  <c r="BQ418" i="1"/>
  <c r="BQ419" i="1"/>
  <c r="BQ420" i="1"/>
  <c r="BQ421" i="1"/>
  <c r="BQ422" i="1"/>
  <c r="BQ423" i="1"/>
  <c r="BQ424" i="1"/>
  <c r="BQ425" i="1"/>
  <c r="BQ426" i="1"/>
  <c r="BQ427" i="1"/>
  <c r="BQ428" i="1"/>
  <c r="BQ429" i="1"/>
  <c r="H31" i="12"/>
  <c r="H30" i="12"/>
  <c r="BL250" i="1"/>
  <c r="BH250" i="1"/>
  <c r="BC250" i="1"/>
  <c r="AX250" i="1"/>
  <c r="AN250" i="1"/>
  <c r="AJ250" i="1"/>
  <c r="BI251" i="1"/>
  <c r="BE251" i="1"/>
  <c r="AZ251" i="1"/>
  <c r="AT251" i="1"/>
  <c r="AO251" i="1"/>
  <c r="AK251" i="1"/>
  <c r="AC251" i="1"/>
  <c r="X251" i="1"/>
  <c r="T251" i="1"/>
  <c r="P251" i="1"/>
  <c r="BI250" i="1"/>
  <c r="BE250" i="1"/>
  <c r="AZ250" i="1"/>
  <c r="AT250" i="1"/>
  <c r="AO250" i="1"/>
  <c r="AK250" i="1"/>
  <c r="AG250" i="1"/>
  <c r="AC250" i="1"/>
  <c r="T250" i="1"/>
  <c r="P250" i="1"/>
  <c r="BK251" i="1"/>
  <c r="BG251" i="1"/>
  <c r="BB251" i="1"/>
  <c r="AW251" i="1"/>
  <c r="AR251" i="1"/>
  <c r="AM251" i="1"/>
  <c r="AI251" i="1"/>
  <c r="AE251" i="1"/>
  <c r="Z251" i="1"/>
  <c r="V251" i="1"/>
  <c r="AE250" i="1"/>
  <c r="Z250" i="1"/>
  <c r="V250" i="1"/>
  <c r="R27" i="12"/>
  <c r="Q27" i="12"/>
  <c r="L27" i="12"/>
  <c r="K27" i="12"/>
  <c r="I27" i="12"/>
  <c r="H27" i="12"/>
  <c r="R26" i="12"/>
  <c r="Q26" i="12"/>
  <c r="O26" i="12"/>
  <c r="L26" i="12"/>
  <c r="K26" i="12"/>
  <c r="I26" i="12"/>
  <c r="H26" i="12"/>
  <c r="R31" i="12"/>
  <c r="Q31" i="12"/>
  <c r="O31" i="12"/>
  <c r="L31" i="12"/>
  <c r="K31" i="12"/>
  <c r="J31" i="12"/>
  <c r="I31" i="12"/>
  <c r="R30" i="12"/>
  <c r="Q30" i="12"/>
  <c r="P30" i="12"/>
  <c r="L30" i="12"/>
  <c r="K30" i="12"/>
  <c r="I30" i="12"/>
  <c r="BS28" i="1"/>
  <c r="BU26" i="1"/>
  <c r="BQ25" i="1"/>
  <c r="BS24" i="1"/>
  <c r="BU22" i="1"/>
  <c r="BQ21" i="1"/>
  <c r="BU94" i="1"/>
  <c r="BQ399" i="1"/>
  <c r="BQ400" i="1"/>
  <c r="BQ403" i="1"/>
  <c r="BU188" i="1"/>
  <c r="BR394" i="1"/>
  <c r="BQ432" i="1"/>
  <c r="BR68" i="1"/>
  <c r="BS78" i="1"/>
  <c r="R29" i="12"/>
  <c r="Q29" i="12"/>
  <c r="P29" i="12"/>
  <c r="M29" i="12"/>
  <c r="L29" i="12"/>
  <c r="K29" i="12"/>
  <c r="I29" i="12"/>
  <c r="G29" i="12"/>
  <c r="R28" i="12"/>
  <c r="P28" i="12"/>
  <c r="M28" i="12"/>
  <c r="K28" i="12"/>
  <c r="I28" i="12"/>
  <c r="BR94" i="1"/>
  <c r="BT246" i="1"/>
  <c r="BQ246" i="1"/>
  <c r="BQ272" i="1"/>
  <c r="AP8" i="1"/>
  <c r="BR58" i="1"/>
  <c r="BQ96" i="1"/>
  <c r="BS96" i="1"/>
  <c r="P9" i="1"/>
  <c r="BL8" i="1"/>
  <c r="BC8" i="1"/>
  <c r="AJ8" i="1"/>
  <c r="W8" i="1"/>
  <c r="S8" i="1"/>
  <c r="BD8" i="1"/>
  <c r="BP382" i="1"/>
  <c r="P26" i="12"/>
  <c r="M31" i="12"/>
  <c r="BO445" i="1"/>
  <c r="BM445" i="1"/>
  <c r="G31" i="12"/>
  <c r="J30" i="12"/>
  <c r="BN444" i="1"/>
  <c r="BT28" i="1"/>
  <c r="BQ29" i="1"/>
  <c r="BU18" i="1"/>
  <c r="BP10" i="1"/>
  <c r="BQ18" i="1"/>
  <c r="BT220" i="1"/>
  <c r="BQ220" i="1"/>
  <c r="BT288" i="1"/>
  <c r="BQ289" i="1"/>
  <c r="BQ297" i="1"/>
  <c r="BR24" i="1"/>
  <c r="BQ24" i="1"/>
  <c r="BR196" i="1"/>
  <c r="BQ196" i="1"/>
  <c r="BR214" i="1"/>
  <c r="BQ214" i="1"/>
  <c r="BR286" i="1"/>
  <c r="BQ286" i="1"/>
  <c r="BQ311" i="1"/>
  <c r="BR310" i="1"/>
  <c r="BR342" i="1"/>
  <c r="BR378" i="1"/>
  <c r="BQ379" i="1"/>
  <c r="BQ405" i="1"/>
  <c r="BR404" i="1"/>
  <c r="H29" i="12"/>
  <c r="BM435" i="1"/>
  <c r="BO383" i="1"/>
  <c r="M27" i="12"/>
  <c r="BT80" i="1"/>
  <c r="BQ80" i="1"/>
  <c r="BT78" i="1"/>
  <c r="BQ79" i="1"/>
  <c r="BT306" i="1"/>
  <c r="BQ368" i="1"/>
  <c r="BQ366" i="1"/>
  <c r="BQ206" i="1"/>
  <c r="BS360" i="1"/>
  <c r="BS324" i="1"/>
  <c r="BS254" i="1"/>
  <c r="BU322" i="1"/>
  <c r="BQ397" i="1"/>
  <c r="BQ238" i="1"/>
  <c r="BU296" i="1"/>
  <c r="BQ376" i="1"/>
  <c r="BS376" i="1"/>
  <c r="BQ287" i="1"/>
  <c r="BT286" i="1"/>
  <c r="BT364" i="1"/>
  <c r="BU32" i="1"/>
  <c r="BQ33" i="1"/>
  <c r="BN383" i="1"/>
  <c r="J27" i="12"/>
  <c r="G27" i="12"/>
  <c r="BM383" i="1"/>
  <c r="BM444" i="1"/>
  <c r="BQ17" i="1"/>
  <c r="BO10" i="1"/>
  <c r="BQ325" i="1"/>
  <c r="BT324" i="1"/>
  <c r="BT320" i="1"/>
  <c r="BU194" i="1"/>
  <c r="BQ142" i="1"/>
  <c r="BQ264" i="1"/>
  <c r="BR264" i="1"/>
  <c r="BR270" i="1"/>
  <c r="BR320" i="1"/>
  <c r="BQ321" i="1"/>
  <c r="BR356" i="1"/>
  <c r="BQ357" i="1"/>
  <c r="BQ413" i="1"/>
  <c r="BR412" i="1"/>
  <c r="H28" i="12"/>
  <c r="BM434" i="1"/>
  <c r="AV8" i="1"/>
  <c r="BU356" i="1"/>
  <c r="BQ317" i="1"/>
  <c r="BR388" i="1"/>
  <c r="BT24" i="1"/>
  <c r="BR290" i="1"/>
  <c r="BS286" i="1"/>
  <c r="BQ307" i="1"/>
  <c r="BU306" i="1"/>
  <c r="BU366" i="1"/>
  <c r="P27" i="12"/>
  <c r="BP383" i="1"/>
  <c r="M26" i="12"/>
  <c r="BO382" i="1"/>
  <c r="BN382" i="1"/>
  <c r="J26" i="12"/>
  <c r="G26" i="12"/>
  <c r="BM382" i="1"/>
  <c r="BP445" i="1"/>
  <c r="P31" i="12"/>
  <c r="M30" i="12"/>
  <c r="BS20" i="1"/>
  <c r="BN10" i="1"/>
  <c r="BT316" i="1"/>
  <c r="BQ316" i="1"/>
  <c r="BU326" i="1"/>
  <c r="BQ326" i="1"/>
  <c r="BQ320" i="1"/>
  <c r="BU190" i="1"/>
  <c r="BQ190" i="1"/>
  <c r="BQ59" i="1"/>
  <c r="BS58" i="1"/>
  <c r="BR188" i="1"/>
  <c r="BQ188" i="1"/>
  <c r="BR254" i="1"/>
  <c r="BQ254" i="1"/>
  <c r="BQ277" i="1"/>
  <c r="BR276" i="1"/>
  <c r="BR330" i="1"/>
  <c r="BQ369" i="1"/>
  <c r="BR368" i="1"/>
  <c r="BQ234" i="1"/>
  <c r="BN445" i="1"/>
  <c r="BQ372" i="1"/>
  <c r="BS372" i="1"/>
  <c r="BT450" i="1"/>
  <c r="BQ103" i="1"/>
  <c r="BS102" i="1"/>
  <c r="G30" i="12"/>
  <c r="AZ8" i="1"/>
  <c r="AT8" i="1"/>
  <c r="AC8" i="1"/>
  <c r="X8" i="1"/>
  <c r="T8" i="1"/>
  <c r="BQ387" i="1"/>
  <c r="BU386" i="1"/>
  <c r="BQ386" i="1"/>
  <c r="BT386" i="1"/>
  <c r="BQ402" i="1"/>
  <c r="BS402" i="1"/>
  <c r="BR124" i="1"/>
  <c r="BQ124" i="1"/>
  <c r="BR134" i="1"/>
  <c r="BQ134" i="1"/>
  <c r="BR442" i="1"/>
  <c r="BQ135" i="1"/>
  <c r="BR384" i="1"/>
  <c r="BQ384" i="1"/>
  <c r="AB9" i="1"/>
  <c r="BH8" i="1"/>
  <c r="AX8" i="1"/>
  <c r="AS8" i="1"/>
  <c r="AF8" i="1"/>
  <c r="AB8" i="1"/>
  <c r="BF9" i="1"/>
  <c r="AU8" i="1"/>
  <c r="BS136" i="1"/>
  <c r="BQ136" i="1"/>
  <c r="BP120" i="1"/>
  <c r="BP112" i="1" s="1"/>
  <c r="BS266" i="1"/>
  <c r="BR78" i="1"/>
  <c r="BT16" i="1"/>
  <c r="BS318" i="1"/>
  <c r="BQ319" i="1"/>
  <c r="BU396" i="1"/>
  <c r="BS414" i="1"/>
  <c r="BQ414" i="1"/>
  <c r="BU406" i="1"/>
  <c r="BQ406" i="1"/>
  <c r="BS408" i="1"/>
  <c r="BQ408" i="1"/>
  <c r="BT408" i="1"/>
  <c r="BQ409" i="1"/>
  <c r="BH251" i="1"/>
  <c r="BR292" i="1"/>
  <c r="BQ292" i="1"/>
  <c r="BQ310" i="1"/>
  <c r="BU12" i="1"/>
  <c r="BU440" i="1"/>
  <c r="BO120" i="1"/>
  <c r="BO112" i="1" s="1"/>
  <c r="BT44" i="1"/>
  <c r="BQ41" i="1"/>
  <c r="BS86" i="1"/>
  <c r="BS210" i="1"/>
  <c r="BU208" i="1"/>
  <c r="BS206" i="1"/>
  <c r="BS260" i="1"/>
  <c r="BU292" i="1"/>
  <c r="BS288" i="1"/>
  <c r="BS394" i="1"/>
  <c r="BQ51" i="1"/>
  <c r="BQ63" i="1"/>
  <c r="BQ60" i="1" s="1"/>
  <c r="BS34" i="1"/>
  <c r="BQ62" i="1"/>
  <c r="BT70" i="1"/>
  <c r="BQ46" i="1"/>
  <c r="BD9" i="1"/>
  <c r="BR40" i="1"/>
  <c r="BT62" i="1"/>
  <c r="BQ118" i="1"/>
  <c r="BQ365" i="1"/>
  <c r="BU370" i="1"/>
  <c r="BU70" i="1"/>
  <c r="BU38" i="1"/>
  <c r="BU50" i="1"/>
  <c r="BT50" i="1"/>
  <c r="BQ49" i="1"/>
  <c r="BS212" i="1"/>
  <c r="BU210" i="1"/>
  <c r="BS208" i="1"/>
  <c r="BU206" i="1"/>
  <c r="BQ32" i="1"/>
  <c r="BJ9" i="1"/>
  <c r="U9" i="1"/>
  <c r="BF8" i="1"/>
  <c r="AL8" i="1"/>
  <c r="Q8" i="1"/>
  <c r="AQ9" i="1"/>
  <c r="Q9" i="1"/>
  <c r="BA8" i="1"/>
  <c r="AH8" i="1"/>
  <c r="U8" i="1"/>
  <c r="AD8" i="1"/>
  <c r="BS70" i="1"/>
  <c r="BQ69" i="1"/>
  <c r="BQ66" i="1" s="1"/>
  <c r="BA9" i="1"/>
  <c r="AD9" i="1"/>
  <c r="BJ8" i="1"/>
  <c r="AQ8" i="1"/>
  <c r="Y8" i="1"/>
  <c r="Y9" i="1"/>
  <c r="O8" i="1"/>
  <c r="BL9" i="1"/>
  <c r="AX9" i="1"/>
  <c r="AJ9" i="1"/>
  <c r="S9" i="1"/>
  <c r="BU62" i="1"/>
  <c r="BC9" i="1"/>
  <c r="AS9" i="1"/>
  <c r="W9" i="1"/>
  <c r="BS44" i="1"/>
  <c r="BQ40" i="1"/>
  <c r="BQ44" i="1"/>
  <c r="BU40" i="1"/>
  <c r="O9" i="1"/>
  <c r="BQ38" i="1"/>
  <c r="BU46" i="1"/>
  <c r="BT42" i="1"/>
  <c r="BR32" i="1"/>
  <c r="BQ34" i="1"/>
  <c r="AL9" i="1"/>
  <c r="AH9" i="1"/>
  <c r="BM10" i="1"/>
  <c r="I22" i="12"/>
  <c r="AO8" i="1"/>
  <c r="BQ14" i="1"/>
  <c r="BQ16" i="1"/>
  <c r="BQ22" i="1"/>
  <c r="BQ20" i="1"/>
  <c r="BQ26" i="1"/>
  <c r="BQ28" i="1"/>
  <c r="BT20" i="1"/>
  <c r="BH9" i="1"/>
  <c r="AN9" i="1"/>
  <c r="AF9" i="1"/>
  <c r="BE8" i="1"/>
  <c r="AK8" i="1"/>
  <c r="I23" i="12"/>
  <c r="BQ15" i="1"/>
  <c r="BQ12" i="1"/>
  <c r="K31" i="11"/>
  <c r="U19" i="11"/>
  <c r="P32" i="11"/>
  <c r="Y20" i="11"/>
  <c r="X21" i="11"/>
  <c r="F39" i="11" s="1"/>
  <c r="V21" i="11"/>
  <c r="E39" i="11" s="1"/>
  <c r="Z21" i="11"/>
  <c r="G39" i="11" s="1"/>
  <c r="Y23" i="11"/>
  <c r="V23" i="11"/>
  <c r="E40" i="11" s="1"/>
  <c r="Z23" i="11"/>
  <c r="G40" i="11" s="1"/>
  <c r="Z25" i="11"/>
  <c r="G41" i="11" s="1"/>
  <c r="V27" i="11"/>
  <c r="E42" i="11" s="1"/>
  <c r="U27" i="11"/>
  <c r="Y27" i="11"/>
  <c r="X27" i="11"/>
  <c r="F42" i="11" s="1"/>
  <c r="Y28" i="11"/>
  <c r="X29" i="11"/>
  <c r="F43" i="11" s="1"/>
  <c r="BQ122" i="1"/>
  <c r="BQ331" i="1"/>
  <c r="AU9" i="1"/>
  <c r="O27" i="12"/>
  <c r="BU202" i="1"/>
  <c r="BQ203" i="1"/>
  <c r="T52" i="12"/>
  <c r="T55" i="12"/>
  <c r="AP250" i="1"/>
  <c r="AP9" i="1"/>
  <c r="BV240" i="1" l="1"/>
  <c r="BQ92" i="1"/>
  <c r="BV390" i="1"/>
  <c r="BV424" i="1"/>
  <c r="BV416" i="1"/>
  <c r="BV420" i="1"/>
  <c r="BV168" i="1"/>
  <c r="BQ30" i="1"/>
  <c r="BV418" i="1"/>
  <c r="BQ262" i="1"/>
  <c r="BV426" i="1"/>
  <c r="BV432" i="1"/>
  <c r="BV446" i="1"/>
  <c r="BV78" i="1"/>
  <c r="BV294" i="1"/>
  <c r="BV422" i="1"/>
  <c r="BV430" i="1"/>
  <c r="BV428" i="1"/>
  <c r="BV404" i="1"/>
  <c r="AA452" i="1"/>
  <c r="AA453" i="1" s="1"/>
  <c r="BV80" i="1"/>
  <c r="BV222" i="1"/>
  <c r="BQ140" i="1"/>
  <c r="BV130" i="1"/>
  <c r="BV182" i="1"/>
  <c r="BV94" i="1"/>
  <c r="BV42" i="1"/>
  <c r="BV164" i="1"/>
  <c r="BV160" i="1"/>
  <c r="BV326" i="1"/>
  <c r="BV296" i="1"/>
  <c r="BV54" i="1"/>
  <c r="BV260" i="1"/>
  <c r="BQ36" i="1"/>
  <c r="BQ82" i="1"/>
  <c r="BQ100" i="1"/>
  <c r="BV126" i="1"/>
  <c r="BV302" i="1"/>
  <c r="BQ72" i="1"/>
  <c r="R33" i="11"/>
  <c r="O5" i="11"/>
  <c r="BV308" i="1"/>
  <c r="BV124" i="1"/>
  <c r="BV18" i="1"/>
  <c r="BV76" i="1"/>
  <c r="BV142" i="1"/>
  <c r="BV214" i="1"/>
  <c r="BV372" i="1"/>
  <c r="BV114" i="1"/>
  <c r="BV312" i="1"/>
  <c r="BV306" i="1"/>
  <c r="BV190" i="1"/>
  <c r="BV322" i="1"/>
  <c r="BV292" i="1"/>
  <c r="BV56" i="1"/>
  <c r="BV38" i="1"/>
  <c r="BV108" i="1"/>
  <c r="BV128" i="1"/>
  <c r="BV226" i="1"/>
  <c r="BV88" i="1"/>
  <c r="BV300" i="1"/>
  <c r="BV318" i="1"/>
  <c r="BV376" i="1"/>
  <c r="BV232" i="1"/>
  <c r="BV58" i="1"/>
  <c r="BV84" i="1"/>
  <c r="BV370" i="1"/>
  <c r="BV392" i="1"/>
  <c r="BV410" i="1"/>
  <c r="BV396" i="1"/>
  <c r="BV412" i="1"/>
  <c r="BV406" i="1"/>
  <c r="BV388" i="1"/>
  <c r="BV400" i="1"/>
  <c r="BV276" i="1"/>
  <c r="BV264" i="1"/>
  <c r="BV166" i="1"/>
  <c r="BV394" i="1"/>
  <c r="BV110" i="1"/>
  <c r="BV28" i="1"/>
  <c r="BV414" i="1"/>
  <c r="BV448" i="1"/>
  <c r="BV380" i="1"/>
  <c r="BV366" i="1"/>
  <c r="BV332" i="1"/>
  <c r="BV344" i="1"/>
  <c r="BV334" i="1"/>
  <c r="BU444" i="1"/>
  <c r="BV256" i="1"/>
  <c r="BV398" i="1"/>
  <c r="BV210" i="1"/>
  <c r="BV340" i="1"/>
  <c r="BV22" i="1"/>
  <c r="BV282" i="1"/>
  <c r="BV90" i="1"/>
  <c r="BV86" i="1"/>
  <c r="BV104" i="1"/>
  <c r="BV106" i="1"/>
  <c r="BV162" i="1"/>
  <c r="BV200" i="1"/>
  <c r="BV206" i="1"/>
  <c r="BV212" i="1"/>
  <c r="BV102" i="1"/>
  <c r="BV234" i="1"/>
  <c r="BV48" i="1"/>
  <c r="BV116" i="1"/>
  <c r="BV50" i="1"/>
  <c r="BV118" i="1"/>
  <c r="BV220" i="1"/>
  <c r="BV188" i="1"/>
  <c r="BV196" i="1"/>
  <c r="BV248" i="1"/>
  <c r="BV236" i="1"/>
  <c r="BV266" i="1"/>
  <c r="G24" i="12"/>
  <c r="BV246" i="1"/>
  <c r="BV224" i="1"/>
  <c r="BV208" i="1"/>
  <c r="BV324" i="1"/>
  <c r="BV288" i="1"/>
  <c r="BV70" i="1"/>
  <c r="BV96" i="1"/>
  <c r="BV384" i="1"/>
  <c r="BV26" i="1"/>
  <c r="BN187" i="1"/>
  <c r="W26" i="12"/>
  <c r="G42" i="12" s="1"/>
  <c r="Y30" i="12"/>
  <c r="BV46" i="1"/>
  <c r="S184" i="1"/>
  <c r="S185" i="1"/>
  <c r="AU185" i="1"/>
  <c r="AU184" i="1"/>
  <c r="AW185" i="1"/>
  <c r="AW184" i="1"/>
  <c r="O184" i="1"/>
  <c r="O185" i="1"/>
  <c r="BM186" i="1"/>
  <c r="BO187" i="1"/>
  <c r="AP185" i="1"/>
  <c r="AP184" i="1"/>
  <c r="Y185" i="1"/>
  <c r="Y184" i="1"/>
  <c r="AF185" i="1"/>
  <c r="AF184" i="1"/>
  <c r="AX185" i="1"/>
  <c r="AX184" i="1"/>
  <c r="AZ185" i="1"/>
  <c r="AZ184" i="1"/>
  <c r="AL185" i="1"/>
  <c r="AL184" i="1"/>
  <c r="BM187" i="1"/>
  <c r="AO184" i="1"/>
  <c r="AO185" i="1"/>
  <c r="AQ184" i="1"/>
  <c r="AQ185" i="1"/>
  <c r="BI185" i="1"/>
  <c r="BI184" i="1"/>
  <c r="AI185" i="1"/>
  <c r="AI184" i="1"/>
  <c r="BB185" i="1"/>
  <c r="BB184" i="1"/>
  <c r="AK185" i="1"/>
  <c r="AK184" i="1"/>
  <c r="BV218" i="1"/>
  <c r="AV185" i="1"/>
  <c r="AV184" i="1"/>
  <c r="BJ185" i="1"/>
  <c r="BJ184" i="1"/>
  <c r="BK185" i="1"/>
  <c r="BK184" i="1"/>
  <c r="BC185" i="1"/>
  <c r="BC184" i="1"/>
  <c r="BE184" i="1"/>
  <c r="BE185" i="1"/>
  <c r="BF184" i="1"/>
  <c r="BF185" i="1"/>
  <c r="BD184" i="1"/>
  <c r="BD185" i="1"/>
  <c r="BV32" i="1"/>
  <c r="AS185" i="1"/>
  <c r="AS184" i="1"/>
  <c r="BL185" i="1"/>
  <c r="BL184" i="1"/>
  <c r="BP187" i="1"/>
  <c r="BG184" i="1"/>
  <c r="BG185" i="1"/>
  <c r="O21" i="12"/>
  <c r="BV274" i="1"/>
  <c r="T184" i="1"/>
  <c r="T185" i="1"/>
  <c r="BA185" i="1"/>
  <c r="BP186" i="1"/>
  <c r="BA184" i="1"/>
  <c r="AN184" i="1"/>
  <c r="BO186" i="1"/>
  <c r="AN185" i="1"/>
  <c r="BH185" i="1"/>
  <c r="BH184" i="1"/>
  <c r="Z185" i="1"/>
  <c r="Z184" i="1"/>
  <c r="AH185" i="1"/>
  <c r="AH184" i="1"/>
  <c r="AC184" i="1"/>
  <c r="AC185" i="1"/>
  <c r="BV270" i="1"/>
  <c r="AG185" i="1"/>
  <c r="AG184" i="1"/>
  <c r="R184" i="1"/>
  <c r="R185" i="1"/>
  <c r="BV402" i="1"/>
  <c r="AM185" i="1"/>
  <c r="AM184" i="1"/>
  <c r="AJ185" i="1"/>
  <c r="AJ184" i="1"/>
  <c r="BV34" i="1"/>
  <c r="BT382" i="1"/>
  <c r="BV268" i="1"/>
  <c r="AY185" i="1"/>
  <c r="AY184" i="1"/>
  <c r="AT185" i="1"/>
  <c r="AT184" i="1"/>
  <c r="U184" i="1"/>
  <c r="U185" i="1"/>
  <c r="V184" i="1"/>
  <c r="V185" i="1"/>
  <c r="AE184" i="1"/>
  <c r="AE185" i="1"/>
  <c r="P184" i="1"/>
  <c r="P185" i="1"/>
  <c r="AD184" i="1"/>
  <c r="AD185" i="1"/>
  <c r="BV136" i="1"/>
  <c r="BV386" i="1"/>
  <c r="BV254" i="1"/>
  <c r="W185" i="1"/>
  <c r="W184" i="1"/>
  <c r="X185" i="1"/>
  <c r="X184" i="1"/>
  <c r="AR184" i="1"/>
  <c r="AR185" i="1"/>
  <c r="AB184" i="1"/>
  <c r="BN186" i="1"/>
  <c r="AB185" i="1"/>
  <c r="Q184" i="1"/>
  <c r="Q185" i="1"/>
  <c r="BV192" i="1"/>
  <c r="BV204" i="1"/>
  <c r="BV12" i="1"/>
  <c r="Y31" i="12"/>
  <c r="Y27" i="12"/>
  <c r="W31" i="12"/>
  <c r="N5" i="11"/>
  <c r="Q33" i="11"/>
  <c r="P25" i="12"/>
  <c r="N24" i="12"/>
  <c r="Y26" i="12"/>
  <c r="V26" i="12"/>
  <c r="Y28" i="12"/>
  <c r="Y29" i="12"/>
  <c r="BV24" i="1"/>
  <c r="O25" i="12"/>
  <c r="BV238" i="1"/>
  <c r="BV242" i="1"/>
  <c r="BS434" i="1"/>
  <c r="L3" i="11"/>
  <c r="L5" i="11" s="1"/>
  <c r="O33" i="11"/>
  <c r="BU434" i="1"/>
  <c r="BV258" i="1"/>
  <c r="BV450" i="1"/>
  <c r="I3" i="11"/>
  <c r="I5" i="11" s="1"/>
  <c r="L33" i="11"/>
  <c r="N33" i="11"/>
  <c r="J3" i="11"/>
  <c r="J5" i="11" s="1"/>
  <c r="M33" i="11"/>
  <c r="K5" i="11"/>
  <c r="BV360" i="1"/>
  <c r="Q24" i="12"/>
  <c r="G25" i="12"/>
  <c r="N25" i="12"/>
  <c r="J21" i="12"/>
  <c r="BV44" i="1"/>
  <c r="BV40" i="1"/>
  <c r="G20" i="12"/>
  <c r="K20" i="12"/>
  <c r="BV20" i="1"/>
  <c r="L21" i="12"/>
  <c r="BP250" i="1"/>
  <c r="Q25" i="12"/>
  <c r="R25" i="12"/>
  <c r="I24" i="12"/>
  <c r="BN251" i="1"/>
  <c r="J25" i="12"/>
  <c r="H24" i="12"/>
  <c r="BN250" i="1"/>
  <c r="BM251" i="1"/>
  <c r="BO251" i="1"/>
  <c r="P24" i="12"/>
  <c r="K25" i="12"/>
  <c r="M25" i="12"/>
  <c r="K24" i="12"/>
  <c r="BM8" i="1"/>
  <c r="BV310" i="1"/>
  <c r="BN374" i="1"/>
  <c r="BN362" i="1" s="1"/>
  <c r="BN352" i="1" s="1"/>
  <c r="BN328" i="1" s="1"/>
  <c r="BN314" i="1" s="1"/>
  <c r="BN304" i="1" s="1"/>
  <c r="BN284" i="1" s="1"/>
  <c r="Z26" i="12"/>
  <c r="L24" i="12"/>
  <c r="L25" i="12"/>
  <c r="J24" i="12"/>
  <c r="V28" i="12"/>
  <c r="E43" i="12" s="1"/>
  <c r="Q20" i="12"/>
  <c r="BQ252" i="1"/>
  <c r="BM250" i="1"/>
  <c r="BM374" i="1"/>
  <c r="BM362" i="1" s="1"/>
  <c r="BM352" i="1" s="1"/>
  <c r="BM328" i="1" s="1"/>
  <c r="BM314" i="1" s="1"/>
  <c r="BM304" i="1" s="1"/>
  <c r="BM284" i="1" s="1"/>
  <c r="H25" i="12"/>
  <c r="P20" i="12"/>
  <c r="R24" i="12"/>
  <c r="I25" i="12"/>
  <c r="O24" i="12"/>
  <c r="BV272" i="1"/>
  <c r="Z28" i="12"/>
  <c r="G43" i="12" s="1"/>
  <c r="I20" i="12"/>
  <c r="BV16" i="1"/>
  <c r="BV62" i="1"/>
  <c r="BV408" i="1"/>
  <c r="BP251" i="1"/>
  <c r="R21" i="12"/>
  <c r="H20" i="12"/>
  <c r="I21" i="12"/>
  <c r="P21" i="12"/>
  <c r="N20" i="12"/>
  <c r="O20" i="12"/>
  <c r="BV378" i="1"/>
  <c r="BU382" i="1"/>
  <c r="BP374" i="1"/>
  <c r="BP362" i="1" s="1"/>
  <c r="BP352" i="1" s="1"/>
  <c r="BP328" i="1" s="1"/>
  <c r="BP314" i="1" s="1"/>
  <c r="BP304" i="1" s="1"/>
  <c r="BP284" i="1" s="1"/>
  <c r="BR434" i="1"/>
  <c r="BQ445" i="1"/>
  <c r="BV134" i="1"/>
  <c r="BR444" i="1"/>
  <c r="BV14" i="1"/>
  <c r="G21" i="12"/>
  <c r="BS382" i="1"/>
  <c r="BQ383" i="1"/>
  <c r="BV356" i="1"/>
  <c r="BS444" i="1"/>
  <c r="BV364" i="1"/>
  <c r="BV320" i="1"/>
  <c r="BV316" i="1"/>
  <c r="BQ382" i="1"/>
  <c r="BR382" i="1"/>
  <c r="BV368" i="1"/>
  <c r="BO374" i="1"/>
  <c r="BO362" i="1" s="1"/>
  <c r="BO352" i="1" s="1"/>
  <c r="BO328" i="1" s="1"/>
  <c r="BO314" i="1" s="1"/>
  <c r="BO304" i="1" s="1"/>
  <c r="BO284" i="1" s="1"/>
  <c r="BV286" i="1"/>
  <c r="H21" i="12"/>
  <c r="R20" i="12"/>
  <c r="J20" i="12"/>
  <c r="BP9" i="1"/>
  <c r="BM9" i="1"/>
  <c r="BQ10" i="1"/>
  <c r="M20" i="12"/>
  <c r="BO8" i="1"/>
  <c r="BN8" i="1"/>
  <c r="Q21" i="12"/>
  <c r="BP8" i="1"/>
  <c r="L20" i="12"/>
  <c r="K21" i="12"/>
  <c r="BN9" i="1"/>
  <c r="BO9" i="1"/>
  <c r="M21" i="12"/>
  <c r="M24" i="12"/>
  <c r="BO250" i="1"/>
  <c r="BV202" i="1"/>
  <c r="W27" i="12"/>
  <c r="X26" i="12"/>
  <c r="N21" i="12"/>
  <c r="BV330" i="1"/>
  <c r="BV122" i="1"/>
  <c r="BQ120" i="1"/>
  <c r="BQ112" i="1" s="1"/>
  <c r="M4" i="11"/>
  <c r="M5" i="11" s="1"/>
  <c r="P33" i="11"/>
  <c r="H3" i="11"/>
  <c r="H5" i="11" s="1"/>
  <c r="K33" i="11"/>
  <c r="BL98" i="1" l="1"/>
  <c r="BL99" i="1"/>
  <c r="AI98" i="1"/>
  <c r="AI99" i="1"/>
  <c r="O99" i="1"/>
  <c r="O98" i="1"/>
  <c r="AD98" i="1"/>
  <c r="AD99" i="1"/>
  <c r="AN98" i="1"/>
  <c r="AN99" i="1"/>
  <c r="BK99" i="1"/>
  <c r="BK98" i="1"/>
  <c r="AX99" i="1"/>
  <c r="AX98" i="1"/>
  <c r="AW99" i="1"/>
  <c r="AW98" i="1"/>
  <c r="AY99" i="1"/>
  <c r="AY98" i="1"/>
  <c r="BA98" i="1"/>
  <c r="BA99" i="1"/>
  <c r="AS98" i="1"/>
  <c r="AS99" i="1"/>
  <c r="BI99" i="1"/>
  <c r="BI98" i="1"/>
  <c r="AG98" i="1"/>
  <c r="AG99" i="1"/>
  <c r="AB98" i="1"/>
  <c r="AB99" i="1"/>
  <c r="P98" i="1"/>
  <c r="P99" i="1"/>
  <c r="AU98" i="1"/>
  <c r="AU99" i="1"/>
  <c r="BJ99" i="1"/>
  <c r="BJ98" i="1"/>
  <c r="AF98" i="1"/>
  <c r="AF99" i="1"/>
  <c r="AR98" i="1"/>
  <c r="AR99" i="1"/>
  <c r="AC98" i="1"/>
  <c r="AC99" i="1"/>
  <c r="AE98" i="1"/>
  <c r="AE99" i="1"/>
  <c r="AJ98" i="1"/>
  <c r="AJ99" i="1"/>
  <c r="AV98" i="1"/>
  <c r="AV99" i="1"/>
  <c r="AQ98" i="1"/>
  <c r="AQ99" i="1"/>
  <c r="Y98" i="1"/>
  <c r="Y99" i="1"/>
  <c r="T98" i="1"/>
  <c r="T99" i="1"/>
  <c r="BD98" i="1"/>
  <c r="BD99" i="1"/>
  <c r="S98" i="1"/>
  <c r="S99" i="1"/>
  <c r="X98" i="1"/>
  <c r="X99" i="1"/>
  <c r="AH98" i="1"/>
  <c r="AH99" i="1"/>
  <c r="W98" i="1"/>
  <c r="W99" i="1"/>
  <c r="V98" i="1"/>
  <c r="V99" i="1"/>
  <c r="AM99" i="1"/>
  <c r="AM98" i="1"/>
  <c r="Z99" i="1"/>
  <c r="Z98" i="1"/>
  <c r="AO98" i="1"/>
  <c r="AO99" i="1"/>
  <c r="AP98" i="1"/>
  <c r="AP99" i="1"/>
  <c r="BF99" i="1"/>
  <c r="BF98" i="1"/>
  <c r="AK98" i="1"/>
  <c r="AK99" i="1"/>
  <c r="U98" i="1"/>
  <c r="U99" i="1"/>
  <c r="BH99" i="1"/>
  <c r="BH98" i="1"/>
  <c r="AL98" i="1"/>
  <c r="AL99" i="1"/>
  <c r="AT99" i="1"/>
  <c r="AT98" i="1"/>
  <c r="BG98" i="1"/>
  <c r="BG99" i="1"/>
  <c r="BE98" i="1"/>
  <c r="BE99" i="1"/>
  <c r="BB98" i="1"/>
  <c r="BB99" i="1"/>
  <c r="Q98" i="1"/>
  <c r="Q99" i="1"/>
  <c r="R98" i="1"/>
  <c r="R99" i="1"/>
  <c r="BC98" i="1"/>
  <c r="BC99" i="1"/>
  <c r="AZ98" i="1"/>
  <c r="AZ99" i="1"/>
  <c r="BS186" i="1"/>
  <c r="BQ186" i="1"/>
  <c r="BU186" i="1"/>
  <c r="BT186" i="1"/>
  <c r="BR186" i="1"/>
  <c r="BQ187" i="1"/>
  <c r="W25" i="12"/>
  <c r="BS250" i="1"/>
  <c r="Z24" i="12"/>
  <c r="G41" i="12" s="1"/>
  <c r="Y25" i="12"/>
  <c r="Y24" i="12"/>
  <c r="BR250" i="1"/>
  <c r="Y20" i="12"/>
  <c r="I32" i="12"/>
  <c r="BU8" i="1"/>
  <c r="Z20" i="12"/>
  <c r="G39" i="12" s="1"/>
  <c r="I33" i="12"/>
  <c r="BR8" i="1"/>
  <c r="V24" i="12"/>
  <c r="E41" i="12" s="1"/>
  <c r="BM244" i="1"/>
  <c r="BM230" i="1" s="1"/>
  <c r="BQ251" i="1"/>
  <c r="BN244" i="1"/>
  <c r="BS244" i="1" s="1"/>
  <c r="BP244" i="1"/>
  <c r="BU244" i="1" s="1"/>
  <c r="BU250" i="1"/>
  <c r="W20" i="12"/>
  <c r="BQ374" i="1"/>
  <c r="BQ362" i="1" s="1"/>
  <c r="BQ352" i="1" s="1"/>
  <c r="BQ328" i="1" s="1"/>
  <c r="BQ314" i="1" s="1"/>
  <c r="BQ304" i="1" s="1"/>
  <c r="BQ284" i="1" s="1"/>
  <c r="BV382" i="1"/>
  <c r="BQ8" i="1"/>
  <c r="Y21" i="12"/>
  <c r="V20" i="12"/>
  <c r="E39" i="12" s="1"/>
  <c r="BS8" i="1"/>
  <c r="BO244" i="1"/>
  <c r="BT250" i="1"/>
  <c r="BQ250" i="1"/>
  <c r="X24" i="12"/>
  <c r="F41" i="12" s="1"/>
  <c r="W24" i="12"/>
  <c r="W21" i="12"/>
  <c r="X20" i="12"/>
  <c r="F39" i="12" s="1"/>
  <c r="BT8" i="1"/>
  <c r="BQ9" i="1"/>
  <c r="AT452" i="1" l="1"/>
  <c r="AZ452" i="1"/>
  <c r="R452" i="1"/>
  <c r="BB452" i="1"/>
  <c r="AL452" i="1"/>
  <c r="Y452" i="1"/>
  <c r="AE452" i="1"/>
  <c r="BD452" i="1"/>
  <c r="AR452" i="1"/>
  <c r="BG452" i="1"/>
  <c r="AO452" i="1"/>
  <c r="P452" i="1"/>
  <c r="U452" i="1"/>
  <c r="W452" i="1"/>
  <c r="BI452" i="1"/>
  <c r="BK452" i="1"/>
  <c r="AW452" i="1"/>
  <c r="AG452" i="1"/>
  <c r="Q452" i="1"/>
  <c r="AU452" i="1"/>
  <c r="S452" i="1"/>
  <c r="AJ452" i="1"/>
  <c r="BA452" i="1"/>
  <c r="AD452" i="1"/>
  <c r="AD453" i="1" s="1"/>
  <c r="BL452" i="1"/>
  <c r="BL453" i="1" s="1"/>
  <c r="AS452" i="1"/>
  <c r="AS453" i="1" s="1"/>
  <c r="X452" i="1"/>
  <c r="AV452" i="1"/>
  <c r="AV453" i="1" s="1"/>
  <c r="AN452" i="1"/>
  <c r="AN453" i="1" s="1"/>
  <c r="AP452" i="1"/>
  <c r="AP453" i="1" s="1"/>
  <c r="AH452" i="1"/>
  <c r="AH453" i="1" s="1"/>
  <c r="AQ452" i="1"/>
  <c r="AQ453" i="1" s="1"/>
  <c r="AF452" i="1"/>
  <c r="AF453" i="1" s="1"/>
  <c r="BC452" i="1"/>
  <c r="BJ452" i="1"/>
  <c r="BJ453" i="1" s="1"/>
  <c r="BH452" i="1"/>
  <c r="BH453" i="1" s="1"/>
  <c r="Z452" i="1"/>
  <c r="AM452" i="1"/>
  <c r="AM453" i="1" s="1"/>
  <c r="AY452" i="1"/>
  <c r="AY453" i="1" s="1"/>
  <c r="AK452" i="1"/>
  <c r="AK453" i="1" s="1"/>
  <c r="AB452" i="1"/>
  <c r="AB453" i="1" s="1"/>
  <c r="BE452" i="1"/>
  <c r="BE453" i="1" s="1"/>
  <c r="V452" i="1"/>
  <c r="T452" i="1"/>
  <c r="AC452" i="1"/>
  <c r="AC453" i="1" s="1"/>
  <c r="AI452" i="1"/>
  <c r="AI453" i="1" s="1"/>
  <c r="BF452" i="1"/>
  <c r="BF453" i="1" s="1"/>
  <c r="AO453" i="1"/>
  <c r="Z453" i="1"/>
  <c r="AE453" i="1"/>
  <c r="Y453" i="1"/>
  <c r="BK453" i="1"/>
  <c r="AT453" i="1"/>
  <c r="AR453" i="1"/>
  <c r="O23" i="12"/>
  <c r="AZ453" i="1"/>
  <c r="AL453" i="1"/>
  <c r="AU453" i="1"/>
  <c r="R23" i="12"/>
  <c r="R33" i="12" s="1"/>
  <c r="BD453" i="1"/>
  <c r="N23" i="12"/>
  <c r="N33" i="12" s="1"/>
  <c r="W453" i="1"/>
  <c r="P453" i="1"/>
  <c r="N22" i="12"/>
  <c r="N32" i="12" s="1"/>
  <c r="BC453" i="1"/>
  <c r="T453" i="1"/>
  <c r="L23" i="12"/>
  <c r="L33" i="12" s="1"/>
  <c r="M22" i="12"/>
  <c r="M32" i="12" s="1"/>
  <c r="BO98" i="1"/>
  <c r="L22" i="12"/>
  <c r="L32" i="12" s="1"/>
  <c r="AJ453" i="1"/>
  <c r="BP98" i="1"/>
  <c r="BA453" i="1"/>
  <c r="P22" i="12"/>
  <c r="P32" i="12" s="1"/>
  <c r="M23" i="12"/>
  <c r="M33" i="12" s="1"/>
  <c r="BO99" i="1"/>
  <c r="K22" i="12"/>
  <c r="K32" i="12" s="1"/>
  <c r="BN98" i="1"/>
  <c r="J22" i="12"/>
  <c r="J32" i="12" s="1"/>
  <c r="AW453" i="1"/>
  <c r="O22" i="12"/>
  <c r="K23" i="12"/>
  <c r="K33" i="12" s="1"/>
  <c r="AG453" i="1"/>
  <c r="O453" i="1"/>
  <c r="G22" i="12"/>
  <c r="G32" i="12" s="1"/>
  <c r="BM98" i="1"/>
  <c r="O452" i="1"/>
  <c r="U453" i="1"/>
  <c r="R453" i="1"/>
  <c r="Q22" i="12"/>
  <c r="J23" i="12"/>
  <c r="J33" i="12" s="1"/>
  <c r="BN99" i="1"/>
  <c r="X453" i="1"/>
  <c r="BG453" i="1"/>
  <c r="S453" i="1"/>
  <c r="H23" i="12"/>
  <c r="H33" i="12" s="1"/>
  <c r="E4" i="12" s="1"/>
  <c r="BM99" i="1"/>
  <c r="Q453" i="1"/>
  <c r="Q23" i="12"/>
  <c r="Q33" i="12" s="1"/>
  <c r="H22" i="12"/>
  <c r="H32" i="12" s="1"/>
  <c r="R22" i="12"/>
  <c r="R32" i="12" s="1"/>
  <c r="BI453" i="1"/>
  <c r="BP99" i="1"/>
  <c r="V453" i="1"/>
  <c r="G23" i="12"/>
  <c r="G33" i="12" s="1"/>
  <c r="P23" i="12"/>
  <c r="P33" i="12" s="1"/>
  <c r="BB453" i="1"/>
  <c r="BV186" i="1"/>
  <c r="BP230" i="1"/>
  <c r="BP216" i="1" s="1"/>
  <c r="BP198" i="1" s="1"/>
  <c r="BP184" i="1" s="1"/>
  <c r="BM216" i="1"/>
  <c r="BM198" i="1" s="1"/>
  <c r="BM184" i="1" s="1"/>
  <c r="BR244" i="1"/>
  <c r="I34" i="12"/>
  <c r="BN230" i="1"/>
  <c r="BN216" i="1" s="1"/>
  <c r="BN198" i="1" s="1"/>
  <c r="BN184" i="1" s="1"/>
  <c r="BV8" i="1"/>
  <c r="BQ244" i="1"/>
  <c r="BV250" i="1"/>
  <c r="BO230" i="1"/>
  <c r="BO216" i="1" s="1"/>
  <c r="BO198" i="1" s="1"/>
  <c r="BO184" i="1" s="1"/>
  <c r="BT244" i="1"/>
  <c r="BU68" i="1" l="1"/>
  <c r="AB455" i="1"/>
  <c r="G4" i="12" s="1"/>
  <c r="W23" i="12"/>
  <c r="X22" i="12"/>
  <c r="F40" i="12" s="1"/>
  <c r="W22" i="12"/>
  <c r="BI455" i="1"/>
  <c r="O4" i="12" s="1"/>
  <c r="R34" i="12"/>
  <c r="P34" i="12"/>
  <c r="BT98" i="1"/>
  <c r="BU98" i="1"/>
  <c r="N34" i="12"/>
  <c r="AS455" i="1"/>
  <c r="K4" i="12" s="1"/>
  <c r="W455" i="1"/>
  <c r="F4" i="12" s="1"/>
  <c r="M34" i="12"/>
  <c r="Y22" i="12"/>
  <c r="BQ98" i="1"/>
  <c r="BS98" i="1"/>
  <c r="V22" i="12"/>
  <c r="E40" i="12" s="1"/>
  <c r="G34" i="12"/>
  <c r="Q32" i="12"/>
  <c r="Z30" i="12" s="1"/>
  <c r="G44" i="12" s="1"/>
  <c r="Z22" i="12"/>
  <c r="G40" i="12" s="1"/>
  <c r="Y23" i="12"/>
  <c r="BQ99" i="1"/>
  <c r="BI454" i="1"/>
  <c r="O3" i="12" s="1"/>
  <c r="BE455" i="1"/>
  <c r="N4" i="12" s="1"/>
  <c r="K34" i="12"/>
  <c r="AB454" i="1"/>
  <c r="G3" i="12" s="1"/>
  <c r="AF455" i="1"/>
  <c r="H4" i="12" s="1"/>
  <c r="AF454" i="1"/>
  <c r="H3" i="12" s="1"/>
  <c r="BA455" i="1"/>
  <c r="M4" i="12" s="1"/>
  <c r="AN455" i="1"/>
  <c r="J4" i="12" s="1"/>
  <c r="W454" i="1"/>
  <c r="F3" i="12" s="1"/>
  <c r="BA454" i="1"/>
  <c r="M3" i="12" s="1"/>
  <c r="O454" i="1"/>
  <c r="D3" i="12" s="1"/>
  <c r="O455" i="1"/>
  <c r="D4" i="12" s="1"/>
  <c r="J34" i="12"/>
  <c r="AS454" i="1"/>
  <c r="K3" i="12" s="1"/>
  <c r="S455" i="1"/>
  <c r="L34" i="12"/>
  <c r="AN454" i="1"/>
  <c r="J3" i="12" s="1"/>
  <c r="AJ455" i="1"/>
  <c r="I4" i="12" s="1"/>
  <c r="S454" i="1"/>
  <c r="E3" i="12" s="1"/>
  <c r="E5" i="12" s="1"/>
  <c r="BE454" i="1"/>
  <c r="N3" i="12" s="1"/>
  <c r="V30" i="12"/>
  <c r="E44" i="12" s="1"/>
  <c r="H34" i="12"/>
  <c r="AJ454" i="1"/>
  <c r="I3" i="12" s="1"/>
  <c r="BR98" i="1"/>
  <c r="BQ230" i="1"/>
  <c r="BQ216" i="1" s="1"/>
  <c r="BQ198" i="1" s="1"/>
  <c r="BQ184" i="1" s="1"/>
  <c r="BV244" i="1"/>
  <c r="BO444" i="1"/>
  <c r="BQ444" i="1" s="1"/>
  <c r="BV444" i="1" s="1"/>
  <c r="O30" i="12"/>
  <c r="W30" i="12" s="1"/>
  <c r="AX435" i="1"/>
  <c r="BO435" i="1" s="1"/>
  <c r="BO442" i="1"/>
  <c r="BQ442" i="1" s="1"/>
  <c r="BO443" i="1"/>
  <c r="BQ443" i="1" s="1"/>
  <c r="BO436" i="1"/>
  <c r="BQ436" i="1" s="1"/>
  <c r="BO440" i="1"/>
  <c r="BQ440" i="1" s="1"/>
  <c r="BO438" i="1"/>
  <c r="BQ438" i="1" s="1"/>
  <c r="BO441" i="1"/>
  <c r="BQ441" i="1" s="1"/>
  <c r="BO437" i="1"/>
  <c r="BQ437" i="1" s="1"/>
  <c r="AX434" i="1"/>
  <c r="BO439" i="1"/>
  <c r="BQ439" i="1" s="1"/>
  <c r="AX452" i="1" l="1"/>
  <c r="AW454" i="1" s="1"/>
  <c r="L3" i="12" s="1"/>
  <c r="P3" i="12" s="1"/>
  <c r="BT68" i="1"/>
  <c r="G5" i="12"/>
  <c r="BS68" i="1"/>
  <c r="O5" i="12"/>
  <c r="BV98" i="1"/>
  <c r="F5" i="12"/>
  <c r="BI456" i="1"/>
  <c r="M5" i="12"/>
  <c r="Q34" i="12"/>
  <c r="AB456" i="1"/>
  <c r="BA456" i="1"/>
  <c r="G46" i="12"/>
  <c r="O456" i="1"/>
  <c r="H5" i="12"/>
  <c r="AF456" i="1"/>
  <c r="W456" i="1"/>
  <c r="D5" i="12"/>
  <c r="I5" i="12"/>
  <c r="J5" i="12"/>
  <c r="D46" i="12"/>
  <c r="S456" i="1"/>
  <c r="K5" i="12"/>
  <c r="AS456" i="1"/>
  <c r="BE456" i="1"/>
  <c r="O457" i="1"/>
  <c r="D45" i="12"/>
  <c r="N5" i="12"/>
  <c r="BA457" i="1"/>
  <c r="G45" i="12"/>
  <c r="E46" i="12"/>
  <c r="O458" i="1"/>
  <c r="AJ456" i="1"/>
  <c r="E45" i="12"/>
  <c r="AB457" i="1"/>
  <c r="AN456" i="1"/>
  <c r="BT444" i="1"/>
  <c r="BV436" i="1"/>
  <c r="O29" i="12"/>
  <c r="W29" i="12" s="1"/>
  <c r="BV440" i="1"/>
  <c r="BV442" i="1"/>
  <c r="BT440" i="1"/>
  <c r="BT442" i="1"/>
  <c r="BT438" i="1"/>
  <c r="BV438" i="1"/>
  <c r="BT436" i="1"/>
  <c r="BO434" i="1"/>
  <c r="BQ434" i="1" s="1"/>
  <c r="O28" i="12"/>
  <c r="BQ435" i="1"/>
  <c r="BV68" i="1" l="1"/>
  <c r="D47" i="12"/>
  <c r="G47" i="12"/>
  <c r="E47" i="12"/>
  <c r="AX453" i="1"/>
  <c r="AW455" i="1" s="1"/>
  <c r="AW456" i="1" s="1"/>
  <c r="BV434" i="1"/>
  <c r="O33" i="12"/>
  <c r="X28" i="12"/>
  <c r="F43" i="12" s="1"/>
  <c r="BT434" i="1"/>
  <c r="F45" i="12"/>
  <c r="BM454" i="1"/>
  <c r="O32" i="12"/>
  <c r="W28" i="12"/>
  <c r="F46" i="12" l="1"/>
  <c r="F47" i="12" s="1"/>
  <c r="AN457" i="1"/>
  <c r="AN458" i="1"/>
  <c r="BM455" i="1"/>
  <c r="O459" i="1" s="1"/>
  <c r="L4" i="12"/>
  <c r="P4" i="12" s="1"/>
  <c r="P5" i="12" s="1"/>
  <c r="X30" i="12"/>
  <c r="F44" i="12" s="1"/>
  <c r="O34" i="12"/>
  <c r="L5" i="12" l="1"/>
  <c r="BP4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Lenis Amparo Medina Romero</author>
    <author>Consuelo Arboleda Arias</author>
    <author>tc={EF493666-D455-42DD-8C84-B92D6E1FB034}</author>
    <author>admsst05</author>
    <author>ADMSST05</author>
    <author>Gloria Stella Galeano Junca</author>
  </authors>
  <commentList>
    <comment ref="P12" authorId="0" shapeId="0" xr:uid="{660E4454-E1EB-4BBE-9DB5-0A66E73899A0}">
      <text>
        <r>
          <rPr>
            <b/>
            <sz val="14"/>
            <color indexed="81"/>
            <rFont val="Tahoma"/>
            <family val="2"/>
          </rPr>
          <t>Lenis Amparo Medina Romero:</t>
        </r>
        <r>
          <rPr>
            <sz val="14"/>
            <color indexed="81"/>
            <rFont val="Tahoma"/>
            <family val="2"/>
          </rPr>
          <t xml:space="preserve">
VACACIONES CONSU HASTA 19 ENERO</t>
        </r>
      </text>
    </comment>
    <comment ref="S12" authorId="1" shapeId="0" xr:uid="{DEE16E4C-188D-4C4B-B19E-D8C5B9F2B9D2}">
      <text>
        <r>
          <rPr>
            <b/>
            <sz val="9"/>
            <color indexed="81"/>
            <rFont val="Tahoma"/>
            <family val="2"/>
          </rPr>
          <t>Programa de capacitación</t>
        </r>
      </text>
    </comment>
    <comment ref="Y12" authorId="0" shapeId="0" xr:uid="{3C89600A-2848-4997-A5D9-6BBCE576C06B}">
      <text>
        <r>
          <rPr>
            <b/>
            <sz val="14"/>
            <color indexed="81"/>
            <rFont val="Tahoma"/>
            <family val="2"/>
          </rPr>
          <t>Lenis Amparo Medina Romero:</t>
        </r>
        <r>
          <rPr>
            <sz val="14"/>
            <color indexed="81"/>
            <rFont val="Tahoma"/>
            <family val="2"/>
          </rPr>
          <t xml:space="preserve">
Reglamento Higiene y Seguridad Industrial</t>
        </r>
      </text>
    </comment>
    <comment ref="Z12" authorId="1" shapeId="0" xr:uid="{D5B82748-D75C-45E2-9D21-AD4F5197136B}">
      <text>
        <r>
          <rPr>
            <b/>
            <sz val="9"/>
            <color indexed="81"/>
            <rFont val="Tahoma"/>
            <family val="2"/>
          </rPr>
          <t>- PROG INSPECCIONES DE SEG SST</t>
        </r>
      </text>
    </comment>
    <comment ref="AE12" authorId="1" shapeId="0" xr:uid="{E81C0135-CA8A-4DA9-9547-E485285A35B7}">
      <text>
        <r>
          <rPr>
            <b/>
            <sz val="9"/>
            <color indexed="81"/>
            <rFont val="Tahoma"/>
            <family val="2"/>
          </rPr>
          <t>rocedimiento de IPEVR</t>
        </r>
      </text>
    </comment>
    <comment ref="AL12" authorId="1" shapeId="0" xr:uid="{F7FFAC84-D8DF-4339-92B1-2AB40BF40CD1}">
      <text>
        <r>
          <rPr>
            <b/>
            <sz val="9"/>
            <color indexed="81"/>
            <rFont val="Tahoma"/>
            <family val="2"/>
          </rPr>
          <t>Procedimiento de investigación AT</t>
        </r>
      </text>
    </comment>
    <comment ref="AX12" authorId="1" shapeId="0" xr:uid="{60F2BF12-1219-443F-A361-0C71D25E5031}">
      <text>
        <r>
          <rPr>
            <b/>
            <sz val="9"/>
            <color indexed="81"/>
            <rFont val="Tahoma"/>
            <family val="2"/>
          </rPr>
          <t>Actualización legal</t>
        </r>
      </text>
    </comment>
    <comment ref="AY12" authorId="1" shapeId="0" xr:uid="{B60E27BA-E9E9-440A-AED4-F1CEABF0664C}">
      <text>
        <r>
          <rPr>
            <b/>
            <sz val="9"/>
            <color indexed="81"/>
            <rFont val="Tahoma"/>
            <family val="2"/>
          </rPr>
          <t>Actualización legal</t>
        </r>
      </text>
    </comment>
    <comment ref="BG12" authorId="1" shapeId="0" xr:uid="{FF0587D2-A1FB-44F4-8188-C42837DFA700}">
      <text>
        <r>
          <rPr>
            <b/>
            <sz val="9"/>
            <color indexed="81"/>
            <rFont val="Tahoma"/>
            <family val="2"/>
          </rPr>
          <t xml:space="preserve">Manual del SG-SST
</t>
        </r>
      </text>
    </comment>
    <comment ref="Q14" authorId="1" shapeId="0" xr:uid="{02E5702F-EA2B-46A2-A570-DADD5A9DF153}">
      <text>
        <r>
          <rPr>
            <b/>
            <sz val="9"/>
            <color indexed="81"/>
            <rFont val="Tahoma"/>
            <family val="2"/>
          </rPr>
          <t xml:space="preserve"> Plan de trabajo, Objetivos  e indicadores para el SG-SS</t>
        </r>
      </text>
    </comment>
    <comment ref="Q16" authorId="1" shapeId="0" xr:uid="{B5C6F7EA-8B9D-4A2E-97EA-C15DC725E9B1}">
      <text>
        <r>
          <rPr>
            <b/>
            <sz val="9"/>
            <color indexed="81"/>
            <rFont val="Tahoma"/>
            <family val="2"/>
          </rPr>
          <t>Caracterización AT 2025</t>
        </r>
      </text>
    </comment>
    <comment ref="BK16" authorId="1" shapeId="0" xr:uid="{B22389EB-C7DA-4926-A12A-8F82A4E703DC}">
      <text>
        <r>
          <rPr>
            <b/>
            <sz val="9"/>
            <color indexed="81"/>
            <rFont val="Tahoma"/>
            <family val="2"/>
          </rPr>
          <t xml:space="preserve">Caracterización AT corte 15 dic
</t>
        </r>
      </text>
    </comment>
    <comment ref="AB20" authorId="2" shapeId="0" xr:uid="{EF493666-D455-42DD-8C84-B92D6E1FB034}">
      <text>
        <r>
          <rPr>
            <sz val="11"/>
            <color indexed="8"/>
            <rFont val="Calibri"/>
            <family val="2"/>
          </rPr>
          <t>[Threaded comment]
Your version of Excel allows you to read this threaded comment; however, any edits to it will get removed if the file is opened in a newer version of Excel. Learn more: https://go.microsoft.com/fwlink/?linkid=870924
Comment:
    INFORME</t>
        </r>
      </text>
    </comment>
    <comment ref="AL22" authorId="0" shapeId="0" xr:uid="{BBFC8344-04FF-4070-8D98-A78A946A6593}">
      <text>
        <r>
          <rPr>
            <b/>
            <sz val="14"/>
            <color indexed="81"/>
            <rFont val="Tahoma"/>
            <family val="2"/>
          </rPr>
          <t>Lenis Amparo Medina Romero:</t>
        </r>
        <r>
          <rPr>
            <sz val="14"/>
            <color indexed="81"/>
            <rFont val="Tahoma"/>
            <family val="2"/>
          </rPr>
          <t xml:space="preserve">
PLANEACION</t>
        </r>
      </text>
    </comment>
    <comment ref="R28" authorId="0" shapeId="0" xr:uid="{DAD6F460-A56D-43CC-B396-30466380D220}">
      <text>
        <r>
          <rPr>
            <b/>
            <sz val="14"/>
            <color indexed="81"/>
            <rFont val="Tahoma"/>
            <family val="2"/>
          </rPr>
          <t>Lenis Amparo Medina Romero:</t>
        </r>
        <r>
          <rPr>
            <sz val="14"/>
            <color indexed="81"/>
            <rFont val="Tahoma"/>
            <family val="2"/>
          </rPr>
          <t xml:space="preserve">
CIERRE 2025</t>
        </r>
      </text>
    </comment>
    <comment ref="R118" authorId="0" shapeId="0" xr:uid="{36093DA2-B5CC-431A-BAE0-7DF85E8AF515}">
      <text>
        <r>
          <rPr>
            <b/>
            <sz val="14"/>
            <color indexed="81"/>
            <rFont val="Tahoma"/>
            <family val="2"/>
          </rPr>
          <t>Lenis Amparo Medina Romero:</t>
        </r>
        <r>
          <rPr>
            <sz val="14"/>
            <color indexed="81"/>
            <rFont val="Tahoma"/>
            <family val="2"/>
          </rPr>
          <t xml:space="preserve">
Linea base 2025</t>
        </r>
      </text>
    </comment>
    <comment ref="Q122" authorId="0" shapeId="0" xr:uid="{EEA677E4-13DD-4FE7-84A2-F451732C4693}">
      <text>
        <r>
          <rPr>
            <b/>
            <sz val="14"/>
            <color indexed="81"/>
            <rFont val="Tahoma"/>
            <family val="2"/>
          </rPr>
          <t>Lenis Amparo Medina Romero:</t>
        </r>
        <r>
          <rPr>
            <sz val="14"/>
            <color indexed="81"/>
            <rFont val="Tahoma"/>
            <family val="2"/>
          </rPr>
          <t xml:space="preserve">
APLICACIÓN LINEA BASAL</t>
        </r>
      </text>
    </comment>
    <comment ref="R122" authorId="0" shapeId="0" xr:uid="{5F59D54D-AA9E-4074-A172-F654F9B49468}">
      <text>
        <r>
          <rPr>
            <b/>
            <sz val="14"/>
            <color indexed="81"/>
            <rFont val="Tahoma"/>
            <family val="2"/>
          </rPr>
          <t>Lenis Amparo Medina Romero:</t>
        </r>
        <r>
          <rPr>
            <sz val="14"/>
            <color indexed="81"/>
            <rFont val="Tahoma"/>
            <family val="2"/>
          </rPr>
          <t xml:space="preserve">
INICIA APLICACIÓN ENCUESTA</t>
        </r>
      </text>
    </comment>
    <comment ref="V122" authorId="0" shapeId="0" xr:uid="{7A02E934-B887-4304-A922-0FDC42548B3D}">
      <text>
        <r>
          <rPr>
            <b/>
            <sz val="14"/>
            <color indexed="81"/>
            <rFont val="Tahoma"/>
            <family val="2"/>
          </rPr>
          <t>Lenis Amparo Medina Romero:</t>
        </r>
        <r>
          <rPr>
            <sz val="14"/>
            <color indexed="81"/>
            <rFont val="Tahoma"/>
            <family val="2"/>
          </rPr>
          <t xml:space="preserve">
FINALIZACION APLICACIÓN ENCUESTA</t>
        </r>
      </text>
    </comment>
    <comment ref="W122" authorId="0" shapeId="0" xr:uid="{1E360385-5A05-4921-920E-5FE6507002E3}">
      <text>
        <r>
          <rPr>
            <b/>
            <sz val="14"/>
            <color indexed="81"/>
            <rFont val="Tahoma"/>
            <family val="2"/>
          </rPr>
          <t>Lenis Amparo Medina Romero:</t>
        </r>
        <r>
          <rPr>
            <sz val="14"/>
            <color indexed="81"/>
            <rFont val="Tahoma"/>
            <family val="2"/>
          </rPr>
          <t xml:space="preserve">
INFORME DIAGNOSTICO  ENCUESTA</t>
        </r>
      </text>
    </comment>
    <comment ref="BE122" authorId="0" shapeId="0" xr:uid="{0548CA2B-E0D2-4993-A619-2040AA929BC9}">
      <text>
        <r>
          <rPr>
            <b/>
            <sz val="14"/>
            <color indexed="81"/>
            <rFont val="Tahoma"/>
            <family val="2"/>
          </rPr>
          <t>Lenis Amparo Medina Romero:</t>
        </r>
        <r>
          <rPr>
            <sz val="14"/>
            <color indexed="81"/>
            <rFont val="Tahoma"/>
            <family val="2"/>
          </rPr>
          <t xml:space="preserve">
RP</t>
        </r>
      </text>
    </comment>
    <comment ref="BJ122" authorId="0" shapeId="0" xr:uid="{1C26C155-A309-48A9-A6F4-4EA06D3D5FCE}">
      <text>
        <r>
          <rPr>
            <b/>
            <sz val="14"/>
            <color indexed="81"/>
            <rFont val="Tahoma"/>
            <family val="2"/>
          </rPr>
          <t>Lenis Amparo Medina Romero:</t>
        </r>
        <r>
          <rPr>
            <sz val="14"/>
            <color indexed="81"/>
            <rFont val="Tahoma"/>
            <family val="2"/>
          </rPr>
          <t xml:space="preserve">
SEGUIMIENTO LINEA BASAL</t>
        </r>
      </text>
    </comment>
    <comment ref="F134" authorId="3" shapeId="0" xr:uid="{A8D167B7-4D90-4788-A863-5E12B9E28529}">
      <text>
        <r>
          <rPr>
            <b/>
            <sz val="9"/>
            <color indexed="81"/>
            <rFont val="Tahoma"/>
            <family val="2"/>
          </rPr>
          <t>admsst05:</t>
        </r>
        <r>
          <rPr>
            <sz val="9"/>
            <color indexed="81"/>
            <rFont val="Tahoma"/>
            <family val="2"/>
          </rPr>
          <t xml:space="preserve">
SE UNIRA CON EL PROGRAMA EN CAPITULO ADICIONAL</t>
        </r>
      </text>
    </comment>
    <comment ref="E136" authorId="1" shapeId="0" xr:uid="{331B4DAF-5EF5-496C-9CAE-DD66616005F0}">
      <text>
        <r>
          <rPr>
            <b/>
            <sz val="9"/>
            <color indexed="81"/>
            <rFont val="Tahoma"/>
            <family val="2"/>
          </rPr>
          <t xml:space="preserve">relacionado con mapas de riesgos </t>
        </r>
      </text>
    </comment>
    <comment ref="W150" authorId="0" shapeId="0" xr:uid="{F8A1D8B7-477F-4C11-A84C-864A9D585BF0}">
      <text>
        <r>
          <rPr>
            <b/>
            <sz val="14"/>
            <color indexed="81"/>
            <rFont val="Tahoma"/>
            <family val="2"/>
          </rPr>
          <t>Lenis Amparo Medina Romero:</t>
        </r>
        <r>
          <rPr>
            <sz val="14"/>
            <color indexed="81"/>
            <rFont val="Tahoma"/>
            <family val="2"/>
          </rPr>
          <t xml:space="preserve">
AJUSTE PROCEDIMIENTO INCLUIR R VIALES</t>
        </r>
      </text>
    </comment>
    <comment ref="AD152" authorId="0" shapeId="0" xr:uid="{A5D1531B-9ACA-4CC2-8205-8F732323C4D8}">
      <text>
        <r>
          <rPr>
            <b/>
            <sz val="14"/>
            <color indexed="81"/>
            <rFont val="Tahoma"/>
            <family val="2"/>
          </rPr>
          <t>Lenis Amparo Medina Romero:</t>
        </r>
        <r>
          <rPr>
            <sz val="14"/>
            <color indexed="81"/>
            <rFont val="Tahoma"/>
            <family val="2"/>
          </rPr>
          <t xml:space="preserve">
LEVANTAR MATRIZ IPVR</t>
        </r>
      </text>
    </comment>
    <comment ref="R176" authorId="0" shapeId="0" xr:uid="{8B32F22F-4F80-42F4-9A2B-1D095E590E1D}">
      <text>
        <r>
          <rPr>
            <b/>
            <sz val="14"/>
            <color indexed="81"/>
            <rFont val="Tahoma"/>
            <family val="2"/>
          </rPr>
          <t>Lenis Amparo Medina Romero:</t>
        </r>
        <r>
          <rPr>
            <sz val="14"/>
            <color indexed="81"/>
            <rFont val="Tahoma"/>
            <family val="2"/>
          </rPr>
          <t xml:space="preserve">
REPORTE AUTOGESTION 2025</t>
        </r>
      </text>
    </comment>
    <comment ref="Q178" authorId="0" shapeId="0" xr:uid="{73506DAB-C576-42C0-AA35-BB8A80A3026D}">
      <text>
        <r>
          <rPr>
            <b/>
            <sz val="14"/>
            <color indexed="81"/>
            <rFont val="Tahoma"/>
            <family val="2"/>
          </rPr>
          <t>Lenis Amparo Medina Romero:</t>
        </r>
        <r>
          <rPr>
            <sz val="14"/>
            <color indexed="81"/>
            <rFont val="Tahoma"/>
            <family val="2"/>
          </rPr>
          <t xml:space="preserve">
PLANEACION-CALIDAD</t>
        </r>
      </text>
    </comment>
    <comment ref="R178" authorId="0" shapeId="0" xr:uid="{46AD88C3-F81F-47F1-9843-CD54115367DA}">
      <text>
        <r>
          <rPr>
            <b/>
            <sz val="14"/>
            <color indexed="81"/>
            <rFont val="Tahoma"/>
            <family val="2"/>
          </rPr>
          <t>Lenis Amparo Medina Romero:</t>
        </r>
        <r>
          <rPr>
            <sz val="14"/>
            <color indexed="81"/>
            <rFont val="Tahoma"/>
            <family val="2"/>
          </rPr>
          <t xml:space="preserve">
DESARROLLO - Y REPORTE DE AUTOGESTION ANTES DEL 31 DE ENERO DE 2026</t>
        </r>
      </text>
    </comment>
    <comment ref="R188" authorId="1" shapeId="0" xr:uid="{77DD5686-FCF6-490C-B821-64177E8416E9}">
      <text>
        <r>
          <rPr>
            <b/>
            <sz val="9"/>
            <color indexed="81"/>
            <rFont val="Tahoma"/>
            <family val="2"/>
          </rPr>
          <t xml:space="preserve">revisión y actualización del programa </t>
        </r>
      </text>
    </comment>
    <comment ref="S188" authorId="1" shapeId="0" xr:uid="{08C005C2-8374-4AAB-B9FB-0A6944988272}">
      <text>
        <r>
          <rPr>
            <b/>
            <sz val="9"/>
            <color indexed="81"/>
            <rFont val="Tahoma"/>
            <family val="2"/>
          </rPr>
          <t xml:space="preserve">revisión y actualización del programa </t>
        </r>
      </text>
    </comment>
    <comment ref="W188" authorId="1" shapeId="0" xr:uid="{0B2FEFFC-6082-4237-A89B-15C2B1691F59}">
      <text>
        <r>
          <rPr>
            <b/>
            <sz val="9"/>
            <color indexed="81"/>
            <rFont val="Tahoma"/>
            <family val="2"/>
          </rPr>
          <t>Creación de encuesta - Y DEFINICION DE AREAS CRITICAS</t>
        </r>
      </text>
    </comment>
    <comment ref="AD188" authorId="1" shapeId="0" xr:uid="{16186A84-8608-41FB-9CF9-36C3CF4BFD64}">
      <text>
        <r>
          <rPr>
            <b/>
            <sz val="9"/>
            <color indexed="81"/>
            <rFont val="Tahoma"/>
            <family val="2"/>
          </rPr>
          <t xml:space="preserve">Aplicación de encuesta </t>
        </r>
      </text>
    </comment>
    <comment ref="AE188" authorId="1" shapeId="0" xr:uid="{1786662D-4B2D-45EB-A726-2653D19F0FF9}">
      <text>
        <r>
          <rPr>
            <b/>
            <sz val="9"/>
            <color indexed="81"/>
            <rFont val="Tahoma"/>
            <family val="2"/>
          </rPr>
          <t xml:space="preserve">Aplicación de encuesta </t>
        </r>
      </text>
    </comment>
    <comment ref="U190" authorId="1" shapeId="0" xr:uid="{EA7354EF-1EA1-413C-B2F1-A2A8CE37AE11}">
      <text>
        <r>
          <rPr>
            <b/>
            <sz val="9"/>
            <color indexed="81"/>
            <rFont val="Tahoma"/>
            <family val="2"/>
          </rPr>
          <t xml:space="preserve">Inspección de seguridad
</t>
        </r>
      </text>
    </comment>
    <comment ref="Y190" authorId="1" shapeId="0" xr:uid="{0E30DDF2-883A-4388-9856-45DC7EBA3FB5}">
      <text>
        <r>
          <rPr>
            <b/>
            <sz val="9"/>
            <color indexed="81"/>
            <rFont val="Tahoma"/>
            <family val="2"/>
          </rPr>
          <t xml:space="preserve">Seguimiento de hallazgos
</t>
        </r>
      </text>
    </comment>
    <comment ref="AD190" authorId="1" shapeId="0" xr:uid="{D6083A5D-71E1-4D2E-ABB7-B4EFFE40E42D}">
      <text>
        <r>
          <rPr>
            <b/>
            <sz val="9"/>
            <color indexed="81"/>
            <rFont val="Tahoma"/>
            <family val="2"/>
          </rPr>
          <t xml:space="preserve">Inspección de seguridad
</t>
        </r>
      </text>
    </comment>
    <comment ref="AH190" authorId="1" shapeId="0" xr:uid="{F21838FE-2231-4717-BABC-EDB04E1A4A68}">
      <text>
        <r>
          <rPr>
            <b/>
            <sz val="9"/>
            <color indexed="81"/>
            <rFont val="Tahoma"/>
            <family val="2"/>
          </rPr>
          <t xml:space="preserve">Seguimiento de hallazgos
</t>
        </r>
      </text>
    </comment>
    <comment ref="AL190" authorId="1" shapeId="0" xr:uid="{C71CB6CC-556C-4A7A-831A-F01969FC8A43}">
      <text>
        <r>
          <rPr>
            <b/>
            <sz val="9"/>
            <color indexed="81"/>
            <rFont val="Tahoma"/>
            <family val="2"/>
          </rPr>
          <t xml:space="preserve">Inspección de seguridad
</t>
        </r>
      </text>
    </comment>
    <comment ref="AU190" authorId="1" shapeId="0" xr:uid="{CD662D6D-DAA5-429A-B120-C5C69F07DC1D}">
      <text>
        <r>
          <rPr>
            <b/>
            <sz val="9"/>
            <color indexed="81"/>
            <rFont val="Tahoma"/>
            <family val="2"/>
          </rPr>
          <t xml:space="preserve">Inspección de seguridad
</t>
        </r>
      </text>
    </comment>
    <comment ref="AY190" authorId="1" shapeId="0" xr:uid="{182F29CE-EBB6-4B76-963D-30AEAE56A66F}">
      <text>
        <r>
          <rPr>
            <b/>
            <sz val="9"/>
            <color indexed="81"/>
            <rFont val="Tahoma"/>
            <family val="2"/>
          </rPr>
          <t xml:space="preserve">Seguimiento de hallazgos
</t>
        </r>
      </text>
    </comment>
    <comment ref="BC190" authorId="1" shapeId="0" xr:uid="{52D0BB39-BF9D-4622-8F11-98BE5D2EC283}">
      <text>
        <r>
          <rPr>
            <b/>
            <sz val="9"/>
            <color indexed="81"/>
            <rFont val="Tahoma"/>
            <family val="2"/>
          </rPr>
          <t xml:space="preserve">Inspección de seguridad
</t>
        </r>
      </text>
    </comment>
    <comment ref="BG190" authorId="1" shapeId="0" xr:uid="{E4B20886-895B-4E01-B71A-B25A62679D62}">
      <text>
        <r>
          <rPr>
            <b/>
            <sz val="9"/>
            <color indexed="81"/>
            <rFont val="Tahoma"/>
            <family val="2"/>
          </rPr>
          <t xml:space="preserve">Seguimiento de hallazgos
</t>
        </r>
      </text>
    </comment>
    <comment ref="T192" authorId="1" shapeId="0" xr:uid="{E8AA6F07-6C9E-446B-AA25-4A8F1BB5131F}">
      <text>
        <r>
          <rPr>
            <b/>
            <sz val="9"/>
            <color indexed="81"/>
            <rFont val="Tahoma"/>
            <family val="2"/>
          </rPr>
          <t xml:space="preserve">SENSIBILIZACIÓN </t>
        </r>
      </text>
    </comment>
    <comment ref="X192" authorId="1" shapeId="0" xr:uid="{5175E859-CEFD-4729-AB48-B8A164604F10}">
      <text>
        <r>
          <rPr>
            <b/>
            <sz val="9"/>
            <color indexed="81"/>
            <rFont val="Tahoma"/>
            <family val="2"/>
          </rPr>
          <t xml:space="preserve">SENSIBILIZACIÓN </t>
        </r>
      </text>
    </comment>
    <comment ref="AG192" authorId="1" shapeId="0" xr:uid="{84837291-517D-4330-90E8-45DD3076A70B}">
      <text>
        <r>
          <rPr>
            <b/>
            <sz val="9"/>
            <color indexed="81"/>
            <rFont val="Tahoma"/>
            <family val="2"/>
          </rPr>
          <t>TALLER COLABORADORES DE AT CAN</t>
        </r>
      </text>
    </comment>
    <comment ref="AH192" authorId="1" shapeId="0" xr:uid="{F19774D4-5FB2-4EC3-B34F-509F092BEBF4}">
      <text>
        <r>
          <rPr>
            <b/>
            <sz val="9"/>
            <color indexed="81"/>
            <rFont val="Tahoma"/>
            <family val="2"/>
          </rPr>
          <t xml:space="preserve">SENSIBILIZACIÓN </t>
        </r>
      </text>
    </comment>
    <comment ref="AK192" authorId="1" shapeId="0" xr:uid="{B8564CFE-CD1D-44A0-AE7D-F99BD3A06701}">
      <text>
        <r>
          <rPr>
            <b/>
            <sz val="9"/>
            <color indexed="81"/>
            <rFont val="Tahoma"/>
            <family val="2"/>
          </rPr>
          <t xml:space="preserve">SENSIBILIZACIÓN </t>
        </r>
      </text>
    </comment>
    <comment ref="AO192" authorId="1" shapeId="0" xr:uid="{7F5F4919-A8ED-451B-86BB-6C59264075D9}">
      <text>
        <r>
          <rPr>
            <b/>
            <sz val="9"/>
            <color indexed="81"/>
            <rFont val="Tahoma"/>
            <family val="2"/>
          </rPr>
          <t xml:space="preserve">SENSIBILIZACIÓN </t>
        </r>
      </text>
    </comment>
    <comment ref="AT192" authorId="1" shapeId="0" xr:uid="{BA84C9AD-F001-47DD-BCF4-B0E74E3D4E3C}">
      <text>
        <r>
          <rPr>
            <b/>
            <sz val="9"/>
            <color indexed="81"/>
            <rFont val="Tahoma"/>
            <family val="2"/>
          </rPr>
          <t xml:space="preserve">SENSIBILIZACIÓN </t>
        </r>
      </text>
    </comment>
    <comment ref="AX192" authorId="1" shapeId="0" xr:uid="{4ACDFB02-A061-436C-AE4F-CB9A70DE325A}">
      <text>
        <r>
          <rPr>
            <b/>
            <sz val="9"/>
            <color indexed="81"/>
            <rFont val="Tahoma"/>
            <family val="2"/>
          </rPr>
          <t xml:space="preserve">SENSIBILIZACIÓN </t>
        </r>
      </text>
    </comment>
    <comment ref="BB192" authorId="1" shapeId="0" xr:uid="{E3248C7A-2AC1-4D80-ACC6-CDAF8A6F8B05}">
      <text>
        <r>
          <rPr>
            <b/>
            <sz val="9"/>
            <color indexed="81"/>
            <rFont val="Tahoma"/>
            <family val="2"/>
          </rPr>
          <t>TALLER COLABORADORES DE AT CAN</t>
        </r>
      </text>
    </comment>
    <comment ref="BC192" authorId="1" shapeId="0" xr:uid="{440E4BDB-0315-41DC-BED3-A77E049B159C}">
      <text>
        <r>
          <rPr>
            <b/>
            <sz val="9"/>
            <color indexed="81"/>
            <rFont val="Tahoma"/>
            <family val="2"/>
          </rPr>
          <t xml:space="preserve">SENSIBILIZACIÓN </t>
        </r>
      </text>
    </comment>
    <comment ref="BF192" authorId="1" shapeId="0" xr:uid="{FE2904DF-A14B-4B36-97DC-48FAA829B516}">
      <text>
        <r>
          <rPr>
            <b/>
            <sz val="9"/>
            <color indexed="81"/>
            <rFont val="Tahoma"/>
            <family val="2"/>
          </rPr>
          <t xml:space="preserve">SENSIBILIZACIÓN </t>
        </r>
      </text>
    </comment>
    <comment ref="W194" authorId="1" shapeId="0" xr:uid="{1A86AEB3-758C-4F1B-8055-16047F420866}">
      <text>
        <r>
          <rPr>
            <b/>
            <sz val="9"/>
            <color indexed="81"/>
            <rFont val="Tahoma"/>
            <family val="2"/>
          </rPr>
          <t>Elaboración de taller</t>
        </r>
      </text>
    </comment>
    <comment ref="AS194" authorId="1" shapeId="0" xr:uid="{5101A331-FB61-49A3-AB31-02A71A6F9EE2}">
      <text>
        <r>
          <rPr>
            <b/>
            <sz val="9"/>
            <color indexed="81"/>
            <rFont val="Tahoma"/>
            <family val="2"/>
          </rPr>
          <t>Elaboración de taller</t>
        </r>
      </text>
    </comment>
    <comment ref="W204" authorId="4" shapeId="0" xr:uid="{ABD39FCE-9B91-4B1F-A70C-834F65041229}">
      <text>
        <r>
          <rPr>
            <b/>
            <sz val="9"/>
            <color indexed="81"/>
            <rFont val="Tahoma"/>
            <family val="2"/>
          </rPr>
          <t>ADMSST05:</t>
        </r>
        <r>
          <rPr>
            <sz val="9"/>
            <color indexed="81"/>
            <rFont val="Tahoma"/>
            <family val="2"/>
          </rPr>
          <t xml:space="preserve">
INVENTARIO</t>
        </r>
      </text>
    </comment>
    <comment ref="X204" authorId="4" shapeId="0" xr:uid="{92577C4C-6F37-4F06-82AD-1AF46E9DB85A}">
      <text>
        <r>
          <rPr>
            <b/>
            <sz val="9"/>
            <color indexed="81"/>
            <rFont val="Tahoma"/>
            <family val="2"/>
          </rPr>
          <t>ADMSST05:</t>
        </r>
        <r>
          <rPr>
            <sz val="9"/>
            <color indexed="81"/>
            <rFont val="Tahoma"/>
            <family val="2"/>
          </rPr>
          <t xml:space="preserve">
INVENTARIO</t>
        </r>
      </text>
    </comment>
    <comment ref="V208" authorId="0" shapeId="0" xr:uid="{290253BF-9938-4A83-B7F0-A3232F038ADE}">
      <text>
        <r>
          <rPr>
            <b/>
            <sz val="14"/>
            <color indexed="81"/>
            <rFont val="Tahoma"/>
            <family val="2"/>
          </rPr>
          <t>Lenis Amparo Medina Romero:</t>
        </r>
        <r>
          <rPr>
            <sz val="14"/>
            <color indexed="81"/>
            <rFont val="Tahoma"/>
            <family val="2"/>
          </rPr>
          <t xml:space="preserve">
SERVICIOS GENERALES</t>
        </r>
      </text>
    </comment>
    <comment ref="AE208" authorId="0" shapeId="0" xr:uid="{F20309E3-D798-43D0-BAB3-1F566FC1ED57}">
      <text>
        <r>
          <rPr>
            <b/>
            <sz val="14"/>
            <color indexed="81"/>
            <rFont val="Tahoma"/>
            <family val="2"/>
          </rPr>
          <t>Lenis Amparo Medina Romero:</t>
        </r>
        <r>
          <rPr>
            <sz val="14"/>
            <color indexed="81"/>
            <rFont val="Tahoma"/>
            <family val="2"/>
          </rPr>
          <t xml:space="preserve">
LABORATORIO YTOMA DE MUESTRAS</t>
        </r>
      </text>
    </comment>
    <comment ref="AM208" authorId="0" shapeId="0" xr:uid="{C83A7096-6415-49C1-8479-9509503C951A}">
      <text>
        <r>
          <rPr>
            <b/>
            <sz val="14"/>
            <color indexed="81"/>
            <rFont val="Tahoma"/>
            <family val="2"/>
          </rPr>
          <t>Lenis Amparo Medina Romero:</t>
        </r>
        <r>
          <rPr>
            <sz val="14"/>
            <color indexed="81"/>
            <rFont val="Tahoma"/>
            <family val="2"/>
          </rPr>
          <t xml:space="preserve">
FARMACIAS</t>
        </r>
      </text>
    </comment>
    <comment ref="AZ208" authorId="0" shapeId="0" xr:uid="{03F36EEF-8659-41D6-9F08-89A9047A9866}">
      <text>
        <r>
          <rPr>
            <b/>
            <sz val="14"/>
            <color indexed="81"/>
            <rFont val="Tahoma"/>
            <family val="2"/>
          </rPr>
          <t>Lenis Amparo Medina Romero:</t>
        </r>
        <r>
          <rPr>
            <sz val="14"/>
            <color indexed="81"/>
            <rFont val="Tahoma"/>
            <family val="2"/>
          </rPr>
          <t xml:space="preserve">
UNIDAD RENAL</t>
        </r>
      </text>
    </comment>
    <comment ref="BH208" authorId="0" shapeId="0" xr:uid="{211A9CB2-ED02-4B71-8530-EF807A40C29A}">
      <text>
        <r>
          <rPr>
            <b/>
            <sz val="14"/>
            <color indexed="81"/>
            <rFont val="Tahoma"/>
            <family val="2"/>
          </rPr>
          <t>Lenis Amparo Medina Romero:</t>
        </r>
        <r>
          <rPr>
            <sz val="14"/>
            <color indexed="81"/>
            <rFont val="Tahoma"/>
            <family val="2"/>
          </rPr>
          <t xml:space="preserve">
PATOLOGIA</t>
        </r>
      </text>
    </comment>
    <comment ref="X256" authorId="0" shapeId="0" xr:uid="{3BCD7D93-96FE-4639-86B5-A7AB22A6EFA4}">
      <text>
        <r>
          <rPr>
            <b/>
            <sz val="14"/>
            <color indexed="81"/>
            <rFont val="Tahoma"/>
            <family val="2"/>
          </rPr>
          <t>Lenis Amparo Medina Romero:</t>
        </r>
        <r>
          <rPr>
            <sz val="14"/>
            <color indexed="81"/>
            <rFont val="Tahoma"/>
            <family val="2"/>
          </rPr>
          <t xml:space="preserve">
REQUERIMIENTO</t>
        </r>
      </text>
    </comment>
    <comment ref="AZ256" authorId="0" shapeId="0" xr:uid="{2ED10E05-A527-44BD-ACEC-FBAE6103CFDF}">
      <text>
        <r>
          <rPr>
            <b/>
            <sz val="14"/>
            <color indexed="81"/>
            <rFont val="Tahoma"/>
            <family val="2"/>
          </rPr>
          <t>Lenis Amparo Medina Romero:</t>
        </r>
        <r>
          <rPr>
            <sz val="14"/>
            <color indexed="81"/>
            <rFont val="Tahoma"/>
            <family val="2"/>
          </rPr>
          <t xml:space="preserve">
INFORME CONDICIONES DE SALUD</t>
        </r>
      </text>
    </comment>
    <comment ref="T266" authorId="0" shapeId="0" xr:uid="{F519C5CE-1842-4091-B146-47B839D26468}">
      <text>
        <r>
          <rPr>
            <b/>
            <sz val="14"/>
            <color indexed="81"/>
            <rFont val="Tahoma"/>
            <family val="2"/>
          </rPr>
          <t>Lenis Amparo Medina Romero:</t>
        </r>
        <r>
          <rPr>
            <sz val="14"/>
            <color indexed="81"/>
            <rFont val="Tahoma"/>
            <family val="2"/>
          </rPr>
          <t xml:space="preserve">
Taller CAN</t>
        </r>
      </text>
    </comment>
    <comment ref="W266" authorId="0" shapeId="0" xr:uid="{14B149D6-7589-4622-AFDB-5604862A4B78}">
      <text>
        <r>
          <rPr>
            <b/>
            <sz val="14"/>
            <color indexed="81"/>
            <rFont val="Tahoma"/>
            <family val="2"/>
          </rPr>
          <t>Lenis Amparo Medina Romero:</t>
        </r>
        <r>
          <rPr>
            <sz val="14"/>
            <color indexed="81"/>
            <rFont val="Tahoma"/>
            <family val="2"/>
          </rPr>
          <t xml:space="preserve">
Taller CAN</t>
        </r>
      </text>
    </comment>
    <comment ref="AB266" authorId="0" shapeId="0" xr:uid="{78E221B6-FC26-4D62-917F-3DA5BA404D85}">
      <text>
        <r>
          <rPr>
            <b/>
            <sz val="14"/>
            <color indexed="81"/>
            <rFont val="Tahoma"/>
            <family val="2"/>
          </rPr>
          <t>Lenis Amparo Medina Romero:</t>
        </r>
        <r>
          <rPr>
            <sz val="14"/>
            <color indexed="81"/>
            <rFont val="Tahoma"/>
            <family val="2"/>
          </rPr>
          <t xml:space="preserve">
Taller CAN</t>
        </r>
      </text>
    </comment>
    <comment ref="AF266" authorId="0" shapeId="0" xr:uid="{3D8C68A4-68C5-4CE8-A463-8C0F5208107F}">
      <text>
        <r>
          <rPr>
            <b/>
            <sz val="14"/>
            <color indexed="81"/>
            <rFont val="Tahoma"/>
            <family val="2"/>
          </rPr>
          <t>Lenis Amparo Medina Romero:</t>
        </r>
        <r>
          <rPr>
            <sz val="14"/>
            <color indexed="81"/>
            <rFont val="Tahoma"/>
            <family val="2"/>
          </rPr>
          <t xml:space="preserve">
Taller CAN</t>
        </r>
      </text>
    </comment>
    <comment ref="AJ266" authorId="0" shapeId="0" xr:uid="{4549AFFD-6A99-47BC-A99A-09453B8E4805}">
      <text>
        <r>
          <rPr>
            <b/>
            <sz val="14"/>
            <color indexed="81"/>
            <rFont val="Tahoma"/>
            <family val="2"/>
          </rPr>
          <t>Lenis Amparo Medina Romero:</t>
        </r>
        <r>
          <rPr>
            <sz val="14"/>
            <color indexed="81"/>
            <rFont val="Tahoma"/>
            <family val="2"/>
          </rPr>
          <t xml:space="preserve">
Taller CAN</t>
        </r>
      </text>
    </comment>
    <comment ref="AN266" authorId="0" shapeId="0" xr:uid="{D16AFD55-0D57-48FB-83F3-BBC0FA4B1451}">
      <text>
        <r>
          <rPr>
            <b/>
            <sz val="14"/>
            <color indexed="81"/>
            <rFont val="Tahoma"/>
            <family val="2"/>
          </rPr>
          <t>Lenis Amparo Medina Romero:</t>
        </r>
        <r>
          <rPr>
            <sz val="14"/>
            <color indexed="81"/>
            <rFont val="Tahoma"/>
            <family val="2"/>
          </rPr>
          <t xml:space="preserve">
Taller CAN</t>
        </r>
      </text>
    </comment>
    <comment ref="AS266" authorId="0" shapeId="0" xr:uid="{F0868884-7F6B-47F4-9F9F-AE01E9163B90}">
      <text>
        <r>
          <rPr>
            <b/>
            <sz val="14"/>
            <color indexed="81"/>
            <rFont val="Tahoma"/>
            <family val="2"/>
          </rPr>
          <t>Lenis Amparo Medina Romero:</t>
        </r>
        <r>
          <rPr>
            <sz val="14"/>
            <color indexed="81"/>
            <rFont val="Tahoma"/>
            <family val="2"/>
          </rPr>
          <t xml:space="preserve">
Taller CAN</t>
        </r>
      </text>
    </comment>
    <comment ref="AW266" authorId="0" shapeId="0" xr:uid="{6251B6C4-1848-47EE-B6B6-1AB51A341D62}">
      <text>
        <r>
          <rPr>
            <b/>
            <sz val="14"/>
            <color indexed="81"/>
            <rFont val="Tahoma"/>
            <family val="2"/>
          </rPr>
          <t>Lenis Amparo Medina Romero:</t>
        </r>
        <r>
          <rPr>
            <sz val="14"/>
            <color indexed="81"/>
            <rFont val="Tahoma"/>
            <family val="2"/>
          </rPr>
          <t xml:space="preserve">
Taller CAN</t>
        </r>
      </text>
    </comment>
    <comment ref="BA266" authorId="0" shapeId="0" xr:uid="{09AF7E66-5A54-4AC9-9705-611A9F23C562}">
      <text>
        <r>
          <rPr>
            <b/>
            <sz val="14"/>
            <color indexed="81"/>
            <rFont val="Tahoma"/>
            <family val="2"/>
          </rPr>
          <t>Lenis Amparo Medina Romero:</t>
        </r>
        <r>
          <rPr>
            <sz val="14"/>
            <color indexed="81"/>
            <rFont val="Tahoma"/>
            <family val="2"/>
          </rPr>
          <t xml:space="preserve">
Taller CAN</t>
        </r>
      </text>
    </comment>
    <comment ref="BE266" authorId="0" shapeId="0" xr:uid="{CD15AF3F-D21D-415A-9739-A10EA4483899}">
      <text>
        <r>
          <rPr>
            <b/>
            <sz val="14"/>
            <color indexed="81"/>
            <rFont val="Tahoma"/>
            <family val="2"/>
          </rPr>
          <t>Lenis Amparo Medina Romero:</t>
        </r>
        <r>
          <rPr>
            <sz val="14"/>
            <color indexed="81"/>
            <rFont val="Tahoma"/>
            <family val="2"/>
          </rPr>
          <t xml:space="preserve">
Taller CAN</t>
        </r>
      </text>
    </comment>
    <comment ref="BI266" authorId="0" shapeId="0" xr:uid="{4FA02439-0C75-48A7-B79D-F8266E2749AB}">
      <text>
        <r>
          <rPr>
            <b/>
            <sz val="14"/>
            <color indexed="81"/>
            <rFont val="Tahoma"/>
            <family val="2"/>
          </rPr>
          <t>Lenis Amparo Medina Romero:</t>
        </r>
        <r>
          <rPr>
            <sz val="14"/>
            <color indexed="81"/>
            <rFont val="Tahoma"/>
            <family val="2"/>
          </rPr>
          <t xml:space="preserve">
Taller CAN</t>
        </r>
      </text>
    </comment>
    <comment ref="R272" authorId="0" shapeId="0" xr:uid="{7872181F-5106-4926-B317-FD3E7EA0DC54}">
      <text>
        <r>
          <rPr>
            <b/>
            <sz val="14"/>
            <color indexed="81"/>
            <rFont val="Tahoma"/>
            <family val="2"/>
          </rPr>
          <t>Lenis Amparo Medina Romero:</t>
        </r>
        <r>
          <rPr>
            <sz val="14"/>
            <color indexed="81"/>
            <rFont val="Tahoma"/>
            <family val="2"/>
          </rPr>
          <t xml:space="preserve">
PROGRAMA - ENCUESTA</t>
        </r>
      </text>
    </comment>
    <comment ref="S272" authorId="0" shapeId="0" xr:uid="{E20C000C-3908-4D79-B2AA-860271EDBFDF}">
      <text>
        <r>
          <rPr>
            <b/>
            <sz val="14"/>
            <color indexed="81"/>
            <rFont val="Tahoma"/>
            <family val="2"/>
          </rPr>
          <t>Lenis Amparo Medina Romero:</t>
        </r>
        <r>
          <rPr>
            <sz val="14"/>
            <color indexed="81"/>
            <rFont val="Tahoma"/>
            <family val="2"/>
          </rPr>
          <t xml:space="preserve">
ENCUESTA</t>
        </r>
      </text>
    </comment>
    <comment ref="T272" authorId="0" shapeId="0" xr:uid="{7BCDAAC0-5733-42F8-8C92-07B990548F8A}">
      <text>
        <r>
          <rPr>
            <b/>
            <sz val="14"/>
            <color indexed="81"/>
            <rFont val="Tahoma"/>
            <family val="2"/>
          </rPr>
          <t>Lenis Amparo Medina Romero:</t>
        </r>
        <r>
          <rPr>
            <sz val="14"/>
            <color indexed="81"/>
            <rFont val="Tahoma"/>
            <family val="2"/>
          </rPr>
          <t xml:space="preserve">
</t>
        </r>
      </text>
    </comment>
    <comment ref="U272" authorId="0" shapeId="0" xr:uid="{5A24686A-F564-405F-BBA3-66F8F651C0B6}">
      <text>
        <r>
          <rPr>
            <b/>
            <sz val="14"/>
            <color indexed="81"/>
            <rFont val="Tahoma"/>
            <family val="2"/>
          </rPr>
          <t>Lenis Amparo Medina Romero:</t>
        </r>
        <r>
          <rPr>
            <sz val="14"/>
            <color indexed="81"/>
            <rFont val="Tahoma"/>
            <family val="2"/>
          </rPr>
          <t xml:space="preserve">
</t>
        </r>
      </text>
    </comment>
    <comment ref="AE272" authorId="0" shapeId="0" xr:uid="{CE689A11-DDCD-4578-B262-BF00AFED0B20}">
      <text>
        <r>
          <rPr>
            <b/>
            <sz val="14"/>
            <color indexed="81"/>
            <rFont val="Tahoma"/>
            <family val="2"/>
          </rPr>
          <t>Lenis Amparo Medina Romero:</t>
        </r>
        <r>
          <rPr>
            <sz val="14"/>
            <color indexed="81"/>
            <rFont val="Tahoma"/>
            <family val="2"/>
          </rPr>
          <t xml:space="preserve">
INFORME ENCUESTA</t>
        </r>
      </text>
    </comment>
    <comment ref="AQ276" authorId="0" shapeId="0" xr:uid="{13E85D1C-FFE5-4A20-BB4E-EC6581D71C69}">
      <text>
        <r>
          <rPr>
            <b/>
            <sz val="14"/>
            <color indexed="81"/>
            <rFont val="Tahoma"/>
            <family val="2"/>
          </rPr>
          <t>Lenis Amparo Medina Romero:</t>
        </r>
        <r>
          <rPr>
            <sz val="14"/>
            <color indexed="81"/>
            <rFont val="Tahoma"/>
            <family val="2"/>
          </rPr>
          <t xml:space="preserve">
MES SST</t>
        </r>
      </text>
    </comment>
    <comment ref="AR276" authorId="0" shapeId="0" xr:uid="{20165E7E-EF8E-41A2-804D-3D2AF77971B2}">
      <text>
        <r>
          <rPr>
            <b/>
            <sz val="14"/>
            <color indexed="81"/>
            <rFont val="Tahoma"/>
            <family val="2"/>
          </rPr>
          <t>Lenis Amparo Medina Romero:</t>
        </r>
        <r>
          <rPr>
            <sz val="14"/>
            <color indexed="81"/>
            <rFont val="Tahoma"/>
            <family val="2"/>
          </rPr>
          <t xml:space="preserve">
MES SST</t>
        </r>
      </text>
    </comment>
    <comment ref="R278" authorId="0" shapeId="0" xr:uid="{F420F8D7-8717-45D9-8BD4-28DC557B0707}">
      <text>
        <r>
          <rPr>
            <b/>
            <sz val="14"/>
            <color indexed="81"/>
            <rFont val="Tahoma"/>
            <family val="2"/>
          </rPr>
          <t>Lenis Amparo Medina Romero:</t>
        </r>
        <r>
          <rPr>
            <sz val="14"/>
            <color indexed="81"/>
            <rFont val="Tahoma"/>
            <family val="2"/>
          </rPr>
          <t xml:space="preserve">
4 FEB CA</t>
        </r>
      </text>
    </comment>
    <comment ref="V278" authorId="0" shapeId="0" xr:uid="{45765AFE-C2B4-477E-A2F6-5F0D03274544}">
      <text>
        <r>
          <rPr>
            <b/>
            <sz val="14"/>
            <color indexed="81"/>
            <rFont val="Tahoma"/>
            <family val="2"/>
          </rPr>
          <t>Lenis Amparo Medina Romero:</t>
        </r>
        <r>
          <rPr>
            <sz val="14"/>
            <color indexed="81"/>
            <rFont val="Tahoma"/>
            <family val="2"/>
          </rPr>
          <t xml:space="preserve">
4 MARZO OBESIDAD</t>
        </r>
      </text>
    </comment>
    <comment ref="W278" authorId="0" shapeId="0" xr:uid="{FAE1E528-2516-4C29-AD1B-C2F0691B8B82}">
      <text>
        <r>
          <rPr>
            <b/>
            <sz val="14"/>
            <color indexed="81"/>
            <rFont val="Tahoma"/>
            <family val="2"/>
          </rPr>
          <t>Lenis Amparo Medina Romero:</t>
        </r>
        <r>
          <rPr>
            <sz val="14"/>
            <color indexed="81"/>
            <rFont val="Tahoma"/>
            <family val="2"/>
          </rPr>
          <t xml:space="preserve">
DIA DEL RIÑON 12 MARZO - SST</t>
        </r>
      </text>
    </comment>
    <comment ref="AE278" authorId="0" shapeId="0" xr:uid="{B6F6A449-2A14-4CC0-8AFD-A7343BB241D5}">
      <text>
        <r>
          <rPr>
            <b/>
            <sz val="14"/>
            <color indexed="81"/>
            <rFont val="Tahoma"/>
            <family val="2"/>
          </rPr>
          <t>Lenis Amparo Medina Romero:</t>
        </r>
        <r>
          <rPr>
            <sz val="14"/>
            <color indexed="81"/>
            <rFont val="Tahoma"/>
            <family val="2"/>
          </rPr>
          <t xml:space="preserve">
SEMANA DE LA SALUD</t>
        </r>
      </text>
    </comment>
    <comment ref="AF278" authorId="0" shapeId="0" xr:uid="{2A30553A-1996-46A5-BFD6-6E369ADA8C13}">
      <text>
        <r>
          <rPr>
            <b/>
            <sz val="14"/>
            <color indexed="81"/>
            <rFont val="Tahoma"/>
            <family val="2"/>
          </rPr>
          <t>Lenis Amparo Medina Romero:</t>
        </r>
        <r>
          <rPr>
            <sz val="14"/>
            <color indexed="81"/>
            <rFont val="Tahoma"/>
            <family val="2"/>
          </rPr>
          <t xml:space="preserve">
HTA 17 MAYO</t>
        </r>
      </text>
    </comment>
    <comment ref="AY278" authorId="0" shapeId="0" xr:uid="{ADE31133-D62A-48E3-AE00-F05B50634FD0}">
      <text>
        <r>
          <rPr>
            <b/>
            <sz val="14"/>
            <color indexed="81"/>
            <rFont val="Tahoma"/>
            <family val="2"/>
          </rPr>
          <t>Lenis Amparo Medina Romero:</t>
        </r>
        <r>
          <rPr>
            <sz val="14"/>
            <color indexed="81"/>
            <rFont val="Tahoma"/>
            <family val="2"/>
          </rPr>
          <t xml:space="preserve">
29 SEP DIA DEL CORAZON</t>
        </r>
      </text>
    </comment>
    <comment ref="BC278" authorId="0" shapeId="0" xr:uid="{747A5A9C-57E1-4E37-AAD8-28CBBBCDD859}">
      <text>
        <r>
          <rPr>
            <b/>
            <sz val="14"/>
            <color indexed="81"/>
            <rFont val="Tahoma"/>
            <family val="2"/>
          </rPr>
          <t>Lenis Amparo Medina Romero:</t>
        </r>
        <r>
          <rPr>
            <sz val="14"/>
            <color indexed="81"/>
            <rFont val="Tahoma"/>
            <family val="2"/>
          </rPr>
          <t xml:space="preserve">
29 OCT DIA ACV</t>
        </r>
      </text>
    </comment>
    <comment ref="BF278" authorId="0" shapeId="0" xr:uid="{1C491B99-3240-407F-A52D-3A9EBDB4F8FF}">
      <text>
        <r>
          <rPr>
            <b/>
            <sz val="14"/>
            <color indexed="81"/>
            <rFont val="Tahoma"/>
            <family val="2"/>
          </rPr>
          <t>Lenis Amparo Medina Romero:</t>
        </r>
        <r>
          <rPr>
            <sz val="14"/>
            <color indexed="81"/>
            <rFont val="Tahoma"/>
            <family val="2"/>
          </rPr>
          <t xml:space="preserve">
DIABETRES 14 NOV</t>
        </r>
      </text>
    </comment>
    <comment ref="R280" authorId="0" shapeId="0" xr:uid="{9BCA791F-FB4B-4276-BF84-525F05252058}">
      <text>
        <r>
          <rPr>
            <b/>
            <sz val="14"/>
            <color indexed="81"/>
            <rFont val="Tahoma"/>
            <family val="2"/>
          </rPr>
          <t>Lenis Amparo Medina Romero:</t>
        </r>
        <r>
          <rPr>
            <sz val="14"/>
            <color indexed="81"/>
            <rFont val="Tahoma"/>
            <family val="2"/>
          </rPr>
          <t xml:space="preserve">
ESTRUCTURACION : LONGEVO,NUMEROS DEL CORA-TOMA TA PESO. MEDIDAS ANTROPOMETRICAS</t>
        </r>
      </text>
    </comment>
    <comment ref="O292" authorId="0" shapeId="0" xr:uid="{D98B108E-2EC4-4F3C-8463-63F4BBC343FA}">
      <text>
        <r>
          <rPr>
            <b/>
            <sz val="14"/>
            <color indexed="81"/>
            <rFont val="Tahoma"/>
            <family val="2"/>
          </rPr>
          <t>Lenis Amparo Medina Romero:</t>
        </r>
        <r>
          <rPr>
            <sz val="14"/>
            <color indexed="81"/>
            <rFont val="Tahoma"/>
            <family val="2"/>
          </rPr>
          <t xml:space="preserve">
PLANEACION</t>
        </r>
      </text>
    </comment>
    <comment ref="P292" authorId="0" shapeId="0" xr:uid="{ABDEC54E-05AB-4BB8-B37E-D493469F829E}">
      <text>
        <r>
          <rPr>
            <b/>
            <sz val="14"/>
            <color indexed="81"/>
            <rFont val="Tahoma"/>
            <family val="2"/>
          </rPr>
          <t>Lenis Amparo Medina Romero:</t>
        </r>
        <r>
          <rPr>
            <sz val="14"/>
            <color indexed="81"/>
            <rFont val="Tahoma"/>
            <family val="2"/>
          </rPr>
          <t xml:space="preserve">
PLANEACION</t>
        </r>
      </text>
    </comment>
    <comment ref="Q292" authorId="0" shapeId="0" xr:uid="{F743CA81-D091-47A0-B628-1DC9A19CC0F2}">
      <text>
        <r>
          <rPr>
            <b/>
            <sz val="14"/>
            <color indexed="81"/>
            <rFont val="Tahoma"/>
            <family val="2"/>
          </rPr>
          <t>Lenis Amparo Medina Romero:</t>
        </r>
        <r>
          <rPr>
            <sz val="14"/>
            <color indexed="81"/>
            <rFont val="Tahoma"/>
            <family val="2"/>
          </rPr>
          <t xml:space="preserve">
PLANEACION</t>
        </r>
      </text>
    </comment>
    <comment ref="R292" authorId="0" shapeId="0" xr:uid="{81B9C95F-FF6F-4CA0-995A-B8D133F995E9}">
      <text>
        <r>
          <rPr>
            <b/>
            <sz val="14"/>
            <color indexed="81"/>
            <rFont val="Tahoma"/>
            <family val="2"/>
          </rPr>
          <t>Lenis Amparo Medina Romero:</t>
        </r>
        <r>
          <rPr>
            <sz val="14"/>
            <color indexed="81"/>
            <rFont val="Tahoma"/>
            <family val="2"/>
          </rPr>
          <t xml:space="preserve">
PLANEACION</t>
        </r>
      </text>
    </comment>
    <comment ref="Z302" authorId="0" shapeId="0" xr:uid="{43F101C8-FA08-4883-AD8E-F72CA83F287D}">
      <text>
        <r>
          <rPr>
            <b/>
            <sz val="14"/>
            <color indexed="81"/>
            <rFont val="Tahoma"/>
            <family val="2"/>
          </rPr>
          <t>Lenis Amparo Medina Romero:</t>
        </r>
        <r>
          <rPr>
            <sz val="14"/>
            <color indexed="81"/>
            <rFont val="Tahoma"/>
            <family val="2"/>
          </rPr>
          <t xml:space="preserve">
24 DE MARZO TBC</t>
        </r>
      </text>
    </comment>
    <comment ref="AI302" authorId="0" shapeId="0" xr:uid="{DB76AD10-3C10-4BE4-847D-52CE0DFEEC1A}">
      <text>
        <r>
          <rPr>
            <b/>
            <sz val="14"/>
            <color indexed="81"/>
            <rFont val="Tahoma"/>
            <family val="2"/>
          </rPr>
          <t>Lenis Amparo Medina Romero:</t>
        </r>
        <r>
          <rPr>
            <sz val="14"/>
            <color indexed="81"/>
            <rFont val="Tahoma"/>
            <family val="2"/>
          </rPr>
          <t xml:space="preserve">
VACUNACION</t>
        </r>
      </text>
    </comment>
    <comment ref="AR302" authorId="0" shapeId="0" xr:uid="{97F7C05D-A1C2-4526-B35F-C1925C1CAF4E}">
      <text>
        <r>
          <rPr>
            <b/>
            <sz val="14"/>
            <color indexed="81"/>
            <rFont val="Tahoma"/>
            <family val="2"/>
          </rPr>
          <t>Lenis Amparo Medina Romero:</t>
        </r>
        <r>
          <rPr>
            <sz val="14"/>
            <color indexed="81"/>
            <rFont val="Tahoma"/>
            <family val="2"/>
          </rPr>
          <t xml:space="preserve">
HEPATITIS</t>
        </r>
      </text>
    </comment>
    <comment ref="AZ302" authorId="0" shapeId="0" xr:uid="{E85181B8-697E-4535-B6EA-106260C00133}">
      <text>
        <r>
          <rPr>
            <b/>
            <sz val="14"/>
            <color indexed="81"/>
            <rFont val="Tahoma"/>
            <family val="2"/>
          </rPr>
          <t>Lenis Amparo Medina Romero:</t>
        </r>
        <r>
          <rPr>
            <sz val="14"/>
            <color indexed="81"/>
            <rFont val="Tahoma"/>
            <family val="2"/>
          </rPr>
          <t xml:space="preserve">
RABIA</t>
        </r>
      </text>
    </comment>
    <comment ref="BB302" authorId="0" shapeId="0" xr:uid="{848D5850-212E-407F-BA01-16D1158D3C85}">
      <text>
        <r>
          <rPr>
            <b/>
            <sz val="14"/>
            <color indexed="81"/>
            <rFont val="Tahoma"/>
            <family val="2"/>
          </rPr>
          <t>Lenis Amparo Medina Romero:</t>
        </r>
        <r>
          <rPr>
            <sz val="14"/>
            <color indexed="81"/>
            <rFont val="Tahoma"/>
            <family val="2"/>
          </rPr>
          <t xml:space="preserve">
LAVADO DE MANOS - Meningitis</t>
        </r>
      </text>
    </comment>
    <comment ref="BI302" authorId="0" shapeId="0" xr:uid="{CFA4E3CC-ADCB-4E74-9707-E02CE2A7E028}">
      <text>
        <r>
          <rPr>
            <b/>
            <sz val="14"/>
            <color indexed="81"/>
            <rFont val="Tahoma"/>
            <family val="2"/>
          </rPr>
          <t>Lenis Amparo Medina Romero:</t>
        </r>
        <r>
          <rPr>
            <sz val="14"/>
            <color indexed="81"/>
            <rFont val="Tahoma"/>
            <family val="2"/>
          </rPr>
          <t xml:space="preserve">
SIDA</t>
        </r>
      </text>
    </comment>
    <comment ref="P306" authorId="0" shapeId="0" xr:uid="{A71EA2C6-4F10-42E0-9310-06CED20B5B91}">
      <text>
        <r>
          <rPr>
            <b/>
            <sz val="14"/>
            <color indexed="81"/>
            <rFont val="Tahoma"/>
            <family val="2"/>
          </rPr>
          <t>Lenis Amparo Medina Romero:</t>
        </r>
        <r>
          <rPr>
            <sz val="14"/>
            <color indexed="81"/>
            <rFont val="Tahoma"/>
            <family val="2"/>
          </rPr>
          <t xml:space="preserve">
VDT</t>
        </r>
      </text>
    </comment>
    <comment ref="R306" authorId="0" shapeId="0" xr:uid="{F945F34C-528B-4F6F-A3A9-1A4079B69BE8}">
      <text>
        <r>
          <rPr>
            <b/>
            <sz val="14"/>
            <color indexed="81"/>
            <rFont val="Tahoma"/>
            <family val="2"/>
          </rPr>
          <t>Lenis Amparo Medina Romero:</t>
        </r>
        <r>
          <rPr>
            <sz val="14"/>
            <color indexed="81"/>
            <rFont val="Tahoma"/>
            <family val="2"/>
          </rPr>
          <t xml:space="preserve">
TELETRABAJO</t>
        </r>
      </text>
    </comment>
    <comment ref="AB306" authorId="0" shapeId="0" xr:uid="{D966A6BE-25F8-4873-B17E-C0639A583BF4}">
      <text>
        <r>
          <rPr>
            <b/>
            <sz val="14"/>
            <color indexed="81"/>
            <rFont val="Tahoma"/>
            <family val="2"/>
          </rPr>
          <t>Lenis Amparo Medina Romero:</t>
        </r>
        <r>
          <rPr>
            <sz val="14"/>
            <color indexed="81"/>
            <rFont val="Tahoma"/>
            <family val="2"/>
          </rPr>
          <t xml:space="preserve">
ACC-AU</t>
        </r>
      </text>
    </comment>
    <comment ref="AE306" authorId="0" shapeId="0" xr:uid="{B88ADB0F-6A45-4ED0-806A-260FCE40D079}">
      <text>
        <r>
          <rPr>
            <b/>
            <sz val="14"/>
            <color indexed="81"/>
            <rFont val="Tahoma"/>
            <family val="2"/>
          </rPr>
          <t>Lenis Amparo Medina Romero:</t>
        </r>
        <r>
          <rPr>
            <sz val="14"/>
            <color indexed="81"/>
            <rFont val="Tahoma"/>
            <family val="2"/>
          </rPr>
          <t xml:space="preserve">
SEMANA DE LA SALUD</t>
        </r>
      </text>
    </comment>
    <comment ref="AF306" authorId="0" shapeId="0" xr:uid="{21CE29D7-5506-4D08-90E6-9C5AEA933E15}">
      <text>
        <r>
          <rPr>
            <b/>
            <sz val="14"/>
            <color indexed="81"/>
            <rFont val="Tahoma"/>
            <family val="2"/>
          </rPr>
          <t>Lenis Amparo Medina Romero:</t>
        </r>
        <r>
          <rPr>
            <sz val="14"/>
            <color indexed="81"/>
            <rFont val="Tahoma"/>
            <family val="2"/>
          </rPr>
          <t xml:space="preserve">
AREAS CRITICAS</t>
        </r>
      </text>
    </comment>
    <comment ref="AN306" authorId="0" shapeId="0" xr:uid="{2AF3CB5E-E086-4B1D-8397-910207F910D9}">
      <text>
        <r>
          <rPr>
            <b/>
            <sz val="14"/>
            <color indexed="81"/>
            <rFont val="Tahoma"/>
            <family val="2"/>
          </rPr>
          <t>Lenis Amparo Medina Romero:</t>
        </r>
        <r>
          <rPr>
            <sz val="14"/>
            <color indexed="81"/>
            <rFont val="Tahoma"/>
            <family val="2"/>
          </rPr>
          <t xml:space="preserve">
ACC-AU</t>
        </r>
      </text>
    </comment>
    <comment ref="BA306" authorId="0" shapeId="0" xr:uid="{B672E2AE-C76B-42CA-ABE7-D1D768AFBCF0}">
      <text>
        <r>
          <rPr>
            <b/>
            <sz val="14"/>
            <color indexed="81"/>
            <rFont val="Tahoma"/>
            <family val="2"/>
          </rPr>
          <t>Lenis Amparo Medina Romero:</t>
        </r>
        <r>
          <rPr>
            <sz val="14"/>
            <color indexed="81"/>
            <rFont val="Tahoma"/>
            <family val="2"/>
          </rPr>
          <t xml:space="preserve">
ACC-AU</t>
        </r>
      </text>
    </comment>
    <comment ref="BG306" authorId="0" shapeId="0" xr:uid="{7732BAC4-FDE4-46E4-96BD-024990F71CD3}">
      <text>
        <r>
          <rPr>
            <b/>
            <sz val="14"/>
            <color indexed="81"/>
            <rFont val="Tahoma"/>
            <family val="2"/>
          </rPr>
          <t>Lenis Amparo Medina Romero:</t>
        </r>
        <r>
          <rPr>
            <sz val="14"/>
            <color indexed="81"/>
            <rFont val="Tahoma"/>
            <family val="2"/>
          </rPr>
          <t xml:space="preserve">
PROGRAMA</t>
        </r>
      </text>
    </comment>
    <comment ref="BJ306" authorId="0" shapeId="0" xr:uid="{A9406560-9849-4E9A-85E9-11F2E1806908}">
      <text>
        <r>
          <rPr>
            <b/>
            <sz val="14"/>
            <color indexed="81"/>
            <rFont val="Tahoma"/>
            <family val="2"/>
          </rPr>
          <t>Lenis Amparo Medina Romero:</t>
        </r>
        <r>
          <rPr>
            <sz val="14"/>
            <color indexed="81"/>
            <rFont val="Tahoma"/>
            <family val="2"/>
          </rPr>
          <t xml:space="preserve">
ACC-AU</t>
        </r>
      </text>
    </comment>
    <comment ref="AE308" authorId="0" shapeId="0" xr:uid="{59203397-5E19-4AE1-A518-BAA4CBD9E0B8}">
      <text>
        <r>
          <rPr>
            <b/>
            <sz val="14"/>
            <color indexed="81"/>
            <rFont val="Tahoma"/>
            <family val="2"/>
          </rPr>
          <t>Lenis Amparo Medina Romero:</t>
        </r>
        <r>
          <rPr>
            <sz val="14"/>
            <color indexed="81"/>
            <rFont val="Tahoma"/>
            <family val="2"/>
          </rPr>
          <t xml:space="preserve">
SEMANA DE LA SALUD</t>
        </r>
      </text>
    </comment>
    <comment ref="AQ308" authorId="0" shapeId="0" xr:uid="{30BDE90E-553F-424A-A9D9-BCB20053F1B9}">
      <text>
        <r>
          <rPr>
            <b/>
            <sz val="14"/>
            <color indexed="81"/>
            <rFont val="Tahoma"/>
            <family val="2"/>
          </rPr>
          <t>Lenis Amparo Medina Romero:</t>
        </r>
        <r>
          <rPr>
            <sz val="14"/>
            <color indexed="81"/>
            <rFont val="Tahoma"/>
            <family val="2"/>
          </rPr>
          <t xml:space="preserve">
MES SST</t>
        </r>
      </text>
    </comment>
    <comment ref="AR308" authorId="0" shapeId="0" xr:uid="{A1342271-1122-491F-A85A-B63FF16E2F68}">
      <text>
        <r>
          <rPr>
            <b/>
            <sz val="14"/>
            <color indexed="81"/>
            <rFont val="Tahoma"/>
            <family val="2"/>
          </rPr>
          <t>Lenis Amparo Medina Romero:</t>
        </r>
        <r>
          <rPr>
            <sz val="14"/>
            <color indexed="81"/>
            <rFont val="Tahoma"/>
            <family val="2"/>
          </rPr>
          <t xml:space="preserve">
MES SST</t>
        </r>
      </text>
    </comment>
    <comment ref="T310" authorId="0" shapeId="0" xr:uid="{7BA550AD-CB97-4224-B37B-23BA8DB8F933}">
      <text>
        <r>
          <rPr>
            <b/>
            <sz val="14"/>
            <color indexed="81"/>
            <rFont val="Tahoma"/>
            <family val="2"/>
          </rPr>
          <t>Lenis Amparo Medina Romero:</t>
        </r>
        <r>
          <rPr>
            <sz val="14"/>
            <color indexed="81"/>
            <rFont val="Tahoma"/>
            <family val="2"/>
          </rPr>
          <t xml:space="preserve">
CAN</t>
        </r>
      </text>
    </comment>
    <comment ref="W310" authorId="0" shapeId="0" xr:uid="{D911D3DF-C7CF-44BC-B66F-D98F478ABE2B}">
      <text>
        <r>
          <rPr>
            <b/>
            <sz val="14"/>
            <color indexed="81"/>
            <rFont val="Tahoma"/>
            <family val="2"/>
          </rPr>
          <t>Lenis Amparo Medina Romero:</t>
        </r>
        <r>
          <rPr>
            <sz val="14"/>
            <color indexed="81"/>
            <rFont val="Tahoma"/>
            <family val="2"/>
          </rPr>
          <t xml:space="preserve">
CAN</t>
        </r>
      </text>
    </comment>
    <comment ref="Z310" authorId="0" shapeId="0" xr:uid="{4A0CEDE2-9258-4848-ADE9-FBA6E46846B0}">
      <text>
        <r>
          <rPr>
            <b/>
            <sz val="14"/>
            <color indexed="81"/>
            <rFont val="Tahoma"/>
            <family val="2"/>
          </rPr>
          <t>Lenis Amparo Medina Romero:</t>
        </r>
        <r>
          <rPr>
            <sz val="14"/>
            <color indexed="81"/>
            <rFont val="Tahoma"/>
            <family val="2"/>
          </rPr>
          <t xml:space="preserve">
SEGUIMIENTO SINTOMATICOS</t>
        </r>
      </text>
    </comment>
    <comment ref="AB310" authorId="0" shapeId="0" xr:uid="{1ED44B24-CF49-4607-A70D-455A9028B891}">
      <text>
        <r>
          <rPr>
            <b/>
            <sz val="14"/>
            <color indexed="81"/>
            <rFont val="Tahoma"/>
            <family val="2"/>
          </rPr>
          <t>Lenis Amparo Medina Romero:</t>
        </r>
        <r>
          <rPr>
            <sz val="14"/>
            <color indexed="81"/>
            <rFont val="Tahoma"/>
            <family val="2"/>
          </rPr>
          <t xml:space="preserve">
DIA DE ACTIVIDAD FISICA</t>
        </r>
      </text>
    </comment>
    <comment ref="AC310" authorId="0" shapeId="0" xr:uid="{65E90AEB-DE18-401D-8B7C-A62B31230E6B}">
      <text>
        <r>
          <rPr>
            <b/>
            <sz val="14"/>
            <color indexed="81"/>
            <rFont val="Tahoma"/>
            <family val="2"/>
          </rPr>
          <t>Lenis Amparo Medina Romero:</t>
        </r>
        <r>
          <rPr>
            <sz val="14"/>
            <color indexed="81"/>
            <rFont val="Tahoma"/>
            <family val="2"/>
          </rPr>
          <t xml:space="preserve">
CAN</t>
        </r>
      </text>
    </comment>
    <comment ref="AE310" authorId="0" shapeId="0" xr:uid="{0D4C3611-BB8C-4176-A37D-0C21C0C881EA}">
      <text>
        <r>
          <rPr>
            <b/>
            <sz val="14"/>
            <color indexed="81"/>
            <rFont val="Tahoma"/>
            <family val="2"/>
          </rPr>
          <t>Lenis Amparo Medina Romero:</t>
        </r>
        <r>
          <rPr>
            <sz val="14"/>
            <color indexed="81"/>
            <rFont val="Tahoma"/>
            <family val="2"/>
          </rPr>
          <t xml:space="preserve">
ENCUESTA PERFIL</t>
        </r>
      </text>
    </comment>
    <comment ref="AF310" authorId="0" shapeId="0" xr:uid="{E6507ED7-8C19-416E-8DAC-B0E519B75788}">
      <text>
        <r>
          <rPr>
            <b/>
            <sz val="14"/>
            <color indexed="81"/>
            <rFont val="Tahoma"/>
            <family val="2"/>
          </rPr>
          <t>Lenis Amparo Medina Romero:</t>
        </r>
        <r>
          <rPr>
            <sz val="14"/>
            <color indexed="81"/>
            <rFont val="Tahoma"/>
            <family val="2"/>
          </rPr>
          <t xml:space="preserve">
CAN</t>
        </r>
      </text>
    </comment>
    <comment ref="AJ310" authorId="0" shapeId="0" xr:uid="{E63E7717-3A28-467E-AA2B-E46578B6A5F8}">
      <text>
        <r>
          <rPr>
            <b/>
            <sz val="14"/>
            <color indexed="81"/>
            <rFont val="Tahoma"/>
            <family val="2"/>
          </rPr>
          <t>Lenis Amparo Medina Romero:</t>
        </r>
        <r>
          <rPr>
            <sz val="14"/>
            <color indexed="81"/>
            <rFont val="Tahoma"/>
            <family val="2"/>
          </rPr>
          <t xml:space="preserve">
CAN</t>
        </r>
      </text>
    </comment>
    <comment ref="AM310" authorId="0" shapeId="0" xr:uid="{598E358D-07D7-4DC0-9EB7-3FAE04E99DAB}">
      <text>
        <r>
          <rPr>
            <b/>
            <sz val="14"/>
            <color indexed="81"/>
            <rFont val="Tahoma"/>
            <family val="2"/>
          </rPr>
          <t>Lenis Amparo Medina Romero:</t>
        </r>
        <r>
          <rPr>
            <sz val="14"/>
            <color indexed="81"/>
            <rFont val="Tahoma"/>
            <family val="2"/>
          </rPr>
          <t xml:space="preserve">
SEGUIMIENTO SINTOMATICOS</t>
        </r>
      </text>
    </comment>
    <comment ref="AN310" authorId="0" shapeId="0" xr:uid="{08C41F3E-E168-4F07-8817-8345422078D8}">
      <text>
        <r>
          <rPr>
            <b/>
            <sz val="14"/>
            <color indexed="81"/>
            <rFont val="Tahoma"/>
            <family val="2"/>
          </rPr>
          <t>Lenis Amparo Medina Romero:</t>
        </r>
        <r>
          <rPr>
            <sz val="14"/>
            <color indexed="81"/>
            <rFont val="Tahoma"/>
            <family val="2"/>
          </rPr>
          <t xml:space="preserve">
CAN</t>
        </r>
      </text>
    </comment>
    <comment ref="AS310" authorId="0" shapeId="0" xr:uid="{05725821-5467-4A91-B4CB-09A5F0841C83}">
      <text>
        <r>
          <rPr>
            <b/>
            <sz val="14"/>
            <color indexed="81"/>
            <rFont val="Tahoma"/>
            <family val="2"/>
          </rPr>
          <t>Lenis Amparo Medina Romero:</t>
        </r>
        <r>
          <rPr>
            <sz val="14"/>
            <color indexed="81"/>
            <rFont val="Tahoma"/>
            <family val="2"/>
          </rPr>
          <t xml:space="preserve">
CAN</t>
        </r>
      </text>
    </comment>
    <comment ref="AW310" authorId="0" shapeId="0" xr:uid="{2A39032D-1104-44C4-9AEF-7914105ACAE2}">
      <text>
        <r>
          <rPr>
            <b/>
            <sz val="14"/>
            <color indexed="81"/>
            <rFont val="Tahoma"/>
            <family val="2"/>
          </rPr>
          <t>Lenis Amparo Medina Romero:</t>
        </r>
        <r>
          <rPr>
            <sz val="14"/>
            <color indexed="81"/>
            <rFont val="Tahoma"/>
            <family val="2"/>
          </rPr>
          <t xml:space="preserve">
CAN</t>
        </r>
      </text>
    </comment>
    <comment ref="AZ310" authorId="0" shapeId="0" xr:uid="{A4119D87-923B-4F66-AC86-3CF01C6C15B5}">
      <text>
        <r>
          <rPr>
            <b/>
            <sz val="14"/>
            <color indexed="81"/>
            <rFont val="Tahoma"/>
            <family val="2"/>
          </rPr>
          <t>Lenis Amparo Medina Romero:</t>
        </r>
        <r>
          <rPr>
            <sz val="14"/>
            <color indexed="81"/>
            <rFont val="Tahoma"/>
            <family val="2"/>
          </rPr>
          <t xml:space="preserve">
SEGUIMIENTO SINTOMATICOS</t>
        </r>
      </text>
    </comment>
    <comment ref="BA310" authorId="0" shapeId="0" xr:uid="{5A621D01-584B-48AB-989C-83C1304BDD5D}">
      <text>
        <r>
          <rPr>
            <b/>
            <sz val="14"/>
            <color indexed="81"/>
            <rFont val="Tahoma"/>
            <family val="2"/>
          </rPr>
          <t>Lenis Amparo Medina Romero:</t>
        </r>
        <r>
          <rPr>
            <sz val="14"/>
            <color indexed="81"/>
            <rFont val="Tahoma"/>
            <family val="2"/>
          </rPr>
          <t xml:space="preserve">
CAN</t>
        </r>
      </text>
    </comment>
    <comment ref="BE310" authorId="0" shapeId="0" xr:uid="{67B0EFEA-C894-45A7-878C-61578C366B78}">
      <text>
        <r>
          <rPr>
            <b/>
            <sz val="14"/>
            <color indexed="81"/>
            <rFont val="Tahoma"/>
            <family val="2"/>
          </rPr>
          <t>Lenis Amparo Medina Romero:</t>
        </r>
        <r>
          <rPr>
            <sz val="14"/>
            <color indexed="81"/>
            <rFont val="Tahoma"/>
            <family val="2"/>
          </rPr>
          <t xml:space="preserve">
CAN</t>
        </r>
      </text>
    </comment>
    <comment ref="BI310" authorId="0" shapeId="0" xr:uid="{E97918C5-AD6A-4749-8DC9-9DD6DACBFA00}">
      <text>
        <r>
          <rPr>
            <b/>
            <sz val="14"/>
            <color indexed="81"/>
            <rFont val="Tahoma"/>
            <family val="2"/>
          </rPr>
          <t>Lenis Amparo Medina Romero:</t>
        </r>
        <r>
          <rPr>
            <sz val="14"/>
            <color indexed="81"/>
            <rFont val="Tahoma"/>
            <family val="2"/>
          </rPr>
          <t xml:space="preserve">
CAN</t>
        </r>
      </text>
    </comment>
    <comment ref="BJ310" authorId="0" shapeId="0" xr:uid="{C6AD49A9-1EDC-462E-8512-76915C31D10C}">
      <text>
        <r>
          <rPr>
            <b/>
            <sz val="14"/>
            <color indexed="81"/>
            <rFont val="Tahoma"/>
            <family val="2"/>
          </rPr>
          <t>Lenis Amparo Medina Romero:</t>
        </r>
        <r>
          <rPr>
            <sz val="14"/>
            <color indexed="81"/>
            <rFont val="Tahoma"/>
            <family val="2"/>
          </rPr>
          <t xml:space="preserve">
SEGUIMIENTO SINTOMATICOS</t>
        </r>
      </text>
    </comment>
    <comment ref="R334" authorId="5" shapeId="0" xr:uid="{CF435611-27F9-4124-9A72-CFA207320345}">
      <text>
        <r>
          <rPr>
            <b/>
            <sz val="9"/>
            <color indexed="81"/>
            <rFont val="Tahoma"/>
            <family val="2"/>
          </rPr>
          <t>Gloria Stella Galeano Junca:</t>
        </r>
        <r>
          <rPr>
            <sz val="9"/>
            <color indexed="81"/>
            <rFont val="Tahoma"/>
            <family val="2"/>
          </rPr>
          <t xml:space="preserve">
3.1</t>
        </r>
      </text>
    </comment>
    <comment ref="S334" authorId="5" shapeId="0" xr:uid="{268D55BF-A491-4675-8365-E9F3069C4F94}">
      <text>
        <r>
          <rPr>
            <b/>
            <sz val="9"/>
            <color indexed="81"/>
            <rFont val="Tahoma"/>
            <family val="2"/>
          </rPr>
          <t>Gloria Stella Galeano Junca:</t>
        </r>
        <r>
          <rPr>
            <sz val="9"/>
            <color indexed="81"/>
            <rFont val="Tahoma"/>
            <family val="2"/>
          </rPr>
          <t xml:space="preserve">
3.1</t>
        </r>
      </text>
    </comment>
    <comment ref="T334" authorId="5" shapeId="0" xr:uid="{7D438F00-6C28-4C38-973B-75863FF2BB91}">
      <text>
        <r>
          <rPr>
            <b/>
            <sz val="9"/>
            <color indexed="81"/>
            <rFont val="Tahoma"/>
            <family val="2"/>
          </rPr>
          <t>Gloria Stella Galeano Junca:</t>
        </r>
        <r>
          <rPr>
            <sz val="9"/>
            <color indexed="81"/>
            <rFont val="Tahoma"/>
            <family val="2"/>
          </rPr>
          <t xml:space="preserve">
3.1</t>
        </r>
      </text>
    </comment>
    <comment ref="V334" authorId="5" shapeId="0" xr:uid="{36711EAB-8B83-40CA-9CBF-37D984BD6C08}">
      <text>
        <r>
          <rPr>
            <b/>
            <sz val="9"/>
            <color indexed="81"/>
            <rFont val="Tahoma"/>
            <family val="2"/>
          </rPr>
          <t>Gloria Stella Galeano Junca:</t>
        </r>
        <r>
          <rPr>
            <sz val="9"/>
            <color indexed="81"/>
            <rFont val="Tahoma"/>
            <family val="2"/>
          </rPr>
          <t xml:space="preserve">
3.1</t>
        </r>
      </text>
    </comment>
    <comment ref="Y334" authorId="5" shapeId="0" xr:uid="{F517C694-E047-49EB-AA32-85021D799087}">
      <text>
        <r>
          <rPr>
            <b/>
            <sz val="9"/>
            <color indexed="81"/>
            <rFont val="Tahoma"/>
            <family val="2"/>
          </rPr>
          <t>Gloria Stella Galeano Junca:</t>
        </r>
        <r>
          <rPr>
            <sz val="9"/>
            <color indexed="81"/>
            <rFont val="Tahoma"/>
            <family val="2"/>
          </rPr>
          <t xml:space="preserve">
3.2</t>
        </r>
      </text>
    </comment>
    <comment ref="AC334" authorId="5" shapeId="0" xr:uid="{1C95A706-C9ED-496D-88BC-772A6FE1FC06}">
      <text>
        <r>
          <rPr>
            <b/>
            <sz val="9"/>
            <color indexed="81"/>
            <rFont val="Tahoma"/>
            <family val="2"/>
          </rPr>
          <t>Gloria Stella Galeano Junca:</t>
        </r>
        <r>
          <rPr>
            <sz val="9"/>
            <color indexed="81"/>
            <rFont val="Tahoma"/>
            <family val="2"/>
          </rPr>
          <t xml:space="preserve">
3.2</t>
        </r>
      </text>
    </comment>
    <comment ref="AD334" authorId="5" shapeId="0" xr:uid="{1D8CCE2C-7082-4E64-A7C6-0850AD9BAD05}">
      <text>
        <r>
          <rPr>
            <b/>
            <sz val="9"/>
            <color indexed="81"/>
            <rFont val="Tahoma"/>
            <family val="2"/>
          </rPr>
          <t>Gloria Stella Galeano Junca:</t>
        </r>
        <r>
          <rPr>
            <sz val="9"/>
            <color indexed="81"/>
            <rFont val="Tahoma"/>
            <family val="2"/>
          </rPr>
          <t xml:space="preserve">
3.2</t>
        </r>
      </text>
    </comment>
    <comment ref="AE334" authorId="5" shapeId="0" xr:uid="{86E857EB-90D0-4AA1-83F5-8018587505B9}">
      <text>
        <r>
          <rPr>
            <b/>
            <sz val="9"/>
            <color indexed="81"/>
            <rFont val="Tahoma"/>
            <family val="2"/>
          </rPr>
          <t>Gloria Stella Galeano Junca:</t>
        </r>
        <r>
          <rPr>
            <sz val="9"/>
            <color indexed="81"/>
            <rFont val="Tahoma"/>
            <family val="2"/>
          </rPr>
          <t xml:space="preserve">
Semana de la salud </t>
        </r>
      </text>
    </comment>
    <comment ref="AF334" authorId="5" shapeId="0" xr:uid="{0FC79CCF-AEF0-45F8-89A4-E034422A1C29}">
      <text>
        <r>
          <rPr>
            <b/>
            <sz val="9"/>
            <color indexed="81"/>
            <rFont val="Tahoma"/>
            <family val="2"/>
          </rPr>
          <t>Gloria Stella Galeano Junca:</t>
        </r>
        <r>
          <rPr>
            <sz val="9"/>
            <color indexed="81"/>
            <rFont val="Tahoma"/>
            <family val="2"/>
          </rPr>
          <t xml:space="preserve">
3.2</t>
        </r>
      </text>
    </comment>
    <comment ref="AH334" authorId="5" shapeId="0" xr:uid="{AE755027-BC03-4D4F-A0AF-E5A66C8ABBA9}">
      <text>
        <r>
          <rPr>
            <b/>
            <sz val="9"/>
            <color indexed="81"/>
            <rFont val="Tahoma"/>
            <family val="2"/>
          </rPr>
          <t>Gloria Stella Galeano Junca:</t>
        </r>
        <r>
          <rPr>
            <sz val="9"/>
            <color indexed="81"/>
            <rFont val="Tahoma"/>
            <family val="2"/>
          </rPr>
          <t xml:space="preserve">
3.2</t>
        </r>
      </text>
    </comment>
    <comment ref="AK334" authorId="5" shapeId="0" xr:uid="{73F9689E-B4DF-4891-890F-9FD7D8FC14B1}">
      <text>
        <r>
          <rPr>
            <b/>
            <sz val="9"/>
            <color indexed="81"/>
            <rFont val="Tahoma"/>
            <family val="2"/>
          </rPr>
          <t>Gloria Stella Galeano Junca:</t>
        </r>
        <r>
          <rPr>
            <sz val="9"/>
            <color indexed="81"/>
            <rFont val="Tahoma"/>
            <family val="2"/>
          </rPr>
          <t xml:space="preserve">
3.2</t>
        </r>
      </text>
    </comment>
    <comment ref="AL334" authorId="5" shapeId="0" xr:uid="{2A39FEC1-D32A-4872-B074-A6C71E9C9AD3}">
      <text>
        <r>
          <rPr>
            <b/>
            <sz val="9"/>
            <color indexed="81"/>
            <rFont val="Tahoma"/>
            <family val="2"/>
          </rPr>
          <t>Gloria Stella Galeano Junca:</t>
        </r>
        <r>
          <rPr>
            <sz val="9"/>
            <color indexed="81"/>
            <rFont val="Tahoma"/>
            <family val="2"/>
          </rPr>
          <t xml:space="preserve">
Planeación de la semana de SST</t>
        </r>
      </text>
    </comment>
    <comment ref="AQ334" authorId="5" shapeId="0" xr:uid="{787542CA-B361-491C-8D84-4B323C3269F0}">
      <text>
        <r>
          <rPr>
            <b/>
            <sz val="9"/>
            <color indexed="81"/>
            <rFont val="Tahoma"/>
            <family val="2"/>
          </rPr>
          <t>Gloria Stella Galeano Junca:</t>
        </r>
        <r>
          <rPr>
            <sz val="9"/>
            <color indexed="81"/>
            <rFont val="Tahoma"/>
            <family val="2"/>
          </rPr>
          <t xml:space="preserve">
Semana de SST</t>
        </r>
      </text>
    </comment>
    <comment ref="AR334" authorId="5" shapeId="0" xr:uid="{0E0B304D-3266-494B-9203-AFD836F29F67}">
      <text>
        <r>
          <rPr>
            <b/>
            <sz val="9"/>
            <color indexed="81"/>
            <rFont val="Tahoma"/>
            <family val="2"/>
          </rPr>
          <t>Gloria Stella Galeano Junca:</t>
        </r>
        <r>
          <rPr>
            <sz val="9"/>
            <color indexed="81"/>
            <rFont val="Tahoma"/>
            <family val="2"/>
          </rPr>
          <t xml:space="preserve">
Semana de SST</t>
        </r>
      </text>
    </comment>
    <comment ref="BA334" authorId="5" shapeId="0" xr:uid="{6FDBEB08-958E-423F-8F55-C728EA413573}">
      <text>
        <r>
          <rPr>
            <b/>
            <sz val="9"/>
            <color indexed="81"/>
            <rFont val="Tahoma"/>
            <family val="2"/>
          </rPr>
          <t>Gloria Stella Galeano Junca:</t>
        </r>
        <r>
          <rPr>
            <sz val="9"/>
            <color indexed="81"/>
            <rFont val="Tahoma"/>
            <family val="2"/>
          </rPr>
          <t xml:space="preserve">
3.3</t>
        </r>
      </text>
    </comment>
    <comment ref="BD334" authorId="5" shapeId="0" xr:uid="{8ECE64A5-4624-4F97-A1F5-25985CBBA5FA}">
      <text>
        <r>
          <rPr>
            <b/>
            <sz val="9"/>
            <color indexed="81"/>
            <rFont val="Tahoma"/>
            <family val="2"/>
          </rPr>
          <t>Gloria Stella Galeano Junca:</t>
        </r>
        <r>
          <rPr>
            <sz val="9"/>
            <color indexed="81"/>
            <rFont val="Tahoma"/>
            <family val="2"/>
          </rPr>
          <t xml:space="preserve">
3.3</t>
        </r>
      </text>
    </comment>
    <comment ref="AE336" authorId="5" shapeId="0" xr:uid="{D0FAC79D-B433-4E3C-B8C0-089AA58AEAD3}">
      <text>
        <r>
          <rPr>
            <b/>
            <sz val="9"/>
            <color indexed="81"/>
            <rFont val="Tahoma"/>
            <family val="2"/>
          </rPr>
          <t>Gloria Stella Galeano Junca:</t>
        </r>
        <r>
          <rPr>
            <sz val="9"/>
            <color indexed="81"/>
            <rFont val="Tahoma"/>
            <family val="2"/>
          </rPr>
          <t xml:space="preserve">
semana de la salud </t>
        </r>
      </text>
    </comment>
    <comment ref="AN354" authorId="0" shapeId="0" xr:uid="{E2DC693F-5A0F-4E8F-B399-BA0A4D7C8698}">
      <text>
        <r>
          <rPr>
            <b/>
            <sz val="14"/>
            <color indexed="81"/>
            <rFont val="Tahoma"/>
            <family val="2"/>
          </rPr>
          <t>Lenis Amparo Medina Romero:</t>
        </r>
        <r>
          <rPr>
            <sz val="14"/>
            <color indexed="81"/>
            <rFont val="Tahoma"/>
            <family val="2"/>
          </rPr>
          <t xml:space="preserve">
PARACLINICOS</t>
        </r>
      </text>
    </comment>
    <comment ref="Y358" authorId="0" shapeId="0" xr:uid="{989548A8-3DCC-4C2B-B341-83B9667A0BA8}">
      <text>
        <r>
          <rPr>
            <b/>
            <sz val="14"/>
            <color indexed="81"/>
            <rFont val="Tahoma"/>
            <family val="2"/>
          </rPr>
          <t>Lenis Amparo Medina Romero:</t>
        </r>
        <r>
          <rPr>
            <sz val="14"/>
            <color indexed="81"/>
            <rFont val="Tahoma"/>
            <family val="2"/>
          </rPr>
          <t xml:space="preserve">
SALAS DE CX-PATOLOGIA</t>
        </r>
      </text>
    </comment>
    <comment ref="AR358" authorId="0" shapeId="0" xr:uid="{5257F306-B39D-45E0-B59A-11582BD01129}">
      <text>
        <r>
          <rPr>
            <b/>
            <sz val="14"/>
            <color indexed="81"/>
            <rFont val="Tahoma"/>
            <family val="2"/>
          </rPr>
          <t>Lenis Amparo Medina Romero:</t>
        </r>
        <r>
          <rPr>
            <sz val="14"/>
            <color indexed="81"/>
            <rFont val="Tahoma"/>
            <family val="2"/>
          </rPr>
          <t xml:space="preserve">
SALA S DE CX - MORGUE MEISSEN</t>
        </r>
      </text>
    </comment>
    <comment ref="U360" authorId="0" shapeId="0" xr:uid="{7EEC328D-D119-4CFA-926B-E8950A51A6EC}">
      <text>
        <r>
          <rPr>
            <b/>
            <sz val="14"/>
            <color indexed="81"/>
            <rFont val="Tahoma"/>
            <family val="2"/>
          </rPr>
          <t>Lenis Amparo Medina Romero:</t>
        </r>
        <r>
          <rPr>
            <sz val="14"/>
            <color indexed="81"/>
            <rFont val="Tahoma"/>
            <family val="2"/>
          </rPr>
          <t xml:space="preserve">
CON SST</t>
        </r>
      </text>
    </comment>
    <comment ref="Q376" authorId="0" shapeId="0" xr:uid="{2B79A702-D09E-4A6A-8691-F4884DE49011}">
      <text>
        <r>
          <rPr>
            <b/>
            <sz val="14"/>
            <color indexed="81"/>
            <rFont val="Tahoma"/>
            <family val="2"/>
          </rPr>
          <t>Lenis Amparo Medina Romero:</t>
        </r>
        <r>
          <rPr>
            <sz val="14"/>
            <color indexed="81"/>
            <rFont val="Tahoma"/>
            <family val="2"/>
          </rPr>
          <t xml:space="preserve">
AUSENTISMO 24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ADMSST05</author>
  </authors>
  <commentList>
    <comment ref="O64" authorId="0" shapeId="0" xr:uid="{91ABA2FA-F4A6-4C95-A45E-908C12CA5AE5}">
      <text>
        <r>
          <rPr>
            <b/>
            <sz val="9"/>
            <color indexed="81"/>
            <rFont val="Tahoma"/>
            <family val="2"/>
          </rPr>
          <t>ADMSST05:</t>
        </r>
        <r>
          <rPr>
            <sz val="9"/>
            <color indexed="81"/>
            <rFont val="Tahoma"/>
            <family val="2"/>
          </rPr>
          <t xml:space="preserve">
promedio oct nov</t>
        </r>
      </text>
    </comment>
  </commentList>
</comments>
</file>

<file path=xl/sharedStrings.xml><?xml version="1.0" encoding="utf-8"?>
<sst xmlns="http://schemas.openxmlformats.org/spreadsheetml/2006/main" count="3512" uniqueCount="675">
  <si>
    <t>SUBRED INTEGRADA DE SERVICIOS DE SALUD SUR E.S.E</t>
  </si>
  <si>
    <t>PLAN DE TRABAJO  DE SEGURIDAD Y SALUD EN EL TRABAJO</t>
  </si>
  <si>
    <t>No.</t>
  </si>
  <si>
    <t>METAS</t>
  </si>
  <si>
    <t>Resolución 312 de 2019 Art 16</t>
  </si>
  <si>
    <t xml:space="preserve">ACTIVIDAD ESPECIFICA </t>
  </si>
  <si>
    <t>SOPORTE</t>
  </si>
  <si>
    <t>RECURSOS</t>
  </si>
  <si>
    <t>RESPONSABLE</t>
  </si>
  <si>
    <t>ACTIVIDADES PROGRAMADAS / EJECUTADAS</t>
  </si>
  <si>
    <t>PORCENTAJE CUMPLIMIENTO</t>
  </si>
  <si>
    <t>HUMANOS</t>
  </si>
  <si>
    <t>FISICOS</t>
  </si>
  <si>
    <t>FINANCIERO</t>
  </si>
  <si>
    <t>TRANSPORTE</t>
  </si>
  <si>
    <t>TECNOLOGICOS</t>
  </si>
  <si>
    <t>ENERO</t>
  </si>
  <si>
    <t>FEBRERO</t>
  </si>
  <si>
    <t>MARZO</t>
  </si>
  <si>
    <t>ABRIL</t>
  </si>
  <si>
    <t>MAYO</t>
  </si>
  <si>
    <t>JUNIO</t>
  </si>
  <si>
    <t>JULIO</t>
  </si>
  <si>
    <t>AGOSTO</t>
  </si>
  <si>
    <t>SEPTIEMBRE</t>
  </si>
  <si>
    <t>OCTUBRE</t>
  </si>
  <si>
    <t>NOVIEMBRE</t>
  </si>
  <si>
    <t>DICIEMBRE</t>
  </si>
  <si>
    <t>PRINCIPAL</t>
  </si>
  <si>
    <t xml:space="preserve">APOYO </t>
  </si>
  <si>
    <t>2 al 9</t>
  </si>
  <si>
    <t>13 al 1</t>
  </si>
  <si>
    <t>19 al 23</t>
  </si>
  <si>
    <t>26 al 30</t>
  </si>
  <si>
    <t>2 al 6</t>
  </si>
  <si>
    <t>9 al 13</t>
  </si>
  <si>
    <t>16 al 20</t>
  </si>
  <si>
    <t>23 al 27</t>
  </si>
  <si>
    <t>24 al 31</t>
  </si>
  <si>
    <t>1 al 4</t>
  </si>
  <si>
    <t>1 al 10</t>
  </si>
  <si>
    <t>13 al 17</t>
  </si>
  <si>
    <t>20 al 24</t>
  </si>
  <si>
    <t>27 al 30</t>
  </si>
  <si>
    <t>4 al 8</t>
  </si>
  <si>
    <t>11 al 15</t>
  </si>
  <si>
    <t>19 al 22</t>
  </si>
  <si>
    <t>25 al 29</t>
  </si>
  <si>
    <t>1 al 5</t>
  </si>
  <si>
    <t>9 al 12</t>
  </si>
  <si>
    <t>16 al 19</t>
  </si>
  <si>
    <t>22 al 30</t>
  </si>
  <si>
    <t>1 al 3</t>
  </si>
  <si>
    <t>6 al 10</t>
  </si>
  <si>
    <t>21 al 24</t>
  </si>
  <si>
    <t>27 al 31</t>
  </si>
  <si>
    <t>10 al 14</t>
  </si>
  <si>
    <t>18 al 21</t>
  </si>
  <si>
    <t>7 al 11</t>
  </si>
  <si>
    <t>14 al 18</t>
  </si>
  <si>
    <t>21 al 30</t>
  </si>
  <si>
    <t>1 al 09</t>
  </si>
  <si>
    <t>13 al 16</t>
  </si>
  <si>
    <t>3 al 6</t>
  </si>
  <si>
    <t>17 al 20</t>
  </si>
  <si>
    <t>23 al 30</t>
  </si>
  <si>
    <t>1 al 11</t>
  </si>
  <si>
    <t>21 a 24</t>
  </si>
  <si>
    <t>28 a 31</t>
  </si>
  <si>
    <t>1 trimestre</t>
  </si>
  <si>
    <t>2 trimestre</t>
  </si>
  <si>
    <t>3 trimestre</t>
  </si>
  <si>
    <t>4 trimestre</t>
  </si>
  <si>
    <t>AÑO</t>
  </si>
  <si>
    <t>GESTIÓN INTEGRAL DEL SGSST</t>
  </si>
  <si>
    <t xml:space="preserve">Documentos actualizados
</t>
  </si>
  <si>
    <t>P</t>
  </si>
  <si>
    <t>X</t>
  </si>
  <si>
    <t>Dr. Daniel Gonzalez</t>
  </si>
  <si>
    <t xml:space="preserve">Consultor ARL </t>
  </si>
  <si>
    <t>E</t>
  </si>
  <si>
    <t>2.1.1.
2.1.2.</t>
  </si>
  <si>
    <t xml:space="preserve">Actas y registros de asistencia </t>
  </si>
  <si>
    <t>2.1.1
2.1.2</t>
  </si>
  <si>
    <t>Política, objetivos y metas SGSST</t>
  </si>
  <si>
    <t>1. Documentos con cambio de versiona ctualizada
2. Plan de capacitaciones actualizado
3. Acta y formato validado y articulado
4. Matriz legal con inclusiond e actividades pendientes para dar cumplimiento
5. Listado maestrod e documentos actualizado
6. Acta de reunion y documento asosciado a orden ya seo
7.Informe</t>
  </si>
  <si>
    <t xml:space="preserve">1. Objetivos actualizados
2. Indicadores alineados a los programas, objetivos y politica </t>
  </si>
  <si>
    <t xml:space="preserve">1. Caracterizacion de accidentalidad </t>
  </si>
  <si>
    <t>COPASST</t>
  </si>
  <si>
    <t xml:space="preserve">
2: Indicadores actualizados</t>
  </si>
  <si>
    <t>Profesional Administrativo SST -Consultores ARL</t>
  </si>
  <si>
    <t xml:space="preserve">Realizar encuesta de perfil sociodemografico y morbilidad sentida </t>
  </si>
  <si>
    <t>Informe - encuesta almera</t>
  </si>
  <si>
    <t>x</t>
  </si>
  <si>
    <t>Lenis Amparo Medina</t>
  </si>
  <si>
    <t xml:space="preserve">Consultor ARL 
COPASST
Equipo SST
ARL
Estrategia seguros </t>
  </si>
  <si>
    <t>Boletines publicados</t>
  </si>
  <si>
    <t>1.1.3</t>
  </si>
  <si>
    <t xml:space="preserve">PRESUPUESTO    </t>
  </si>
  <si>
    <t>Resolución del presupuesto</t>
  </si>
  <si>
    <t xml:space="preserve">Dr. Daniel Gonzalez
Jefe Lenis Medina </t>
  </si>
  <si>
    <t>1.1.3.</t>
  </si>
  <si>
    <t>Presupuesto del SG-SST</t>
  </si>
  <si>
    <t>Seguimiento a la ejecución del presupuesto 2026</t>
  </si>
  <si>
    <t xml:space="preserve">Acta de Reunion </t>
  </si>
  <si>
    <t>Proyeccción y aprobación del presupuesto 2027</t>
  </si>
  <si>
    <t>1.1.6.
1.1.8.
2.7.1.</t>
  </si>
  <si>
    <t xml:space="preserve">REQUISITOS LEGALES    </t>
  </si>
  <si>
    <t xml:space="preserve">Documentación legal </t>
  </si>
  <si>
    <t>1.1.6
1.1.7
1.1.8
2.7.1</t>
  </si>
  <si>
    <t>Requisitos Legales y de otra indole</t>
  </si>
  <si>
    <t>Revisión y actualización documentos legales
- Seguimiento COMITÉ CONVIVENCIA</t>
  </si>
  <si>
    <t xml:space="preserve">Copia de los Documentos </t>
  </si>
  <si>
    <t xml:space="preserve">PARTICIPACION COPASST,
</t>
  </si>
  <si>
    <t>2.5.1.</t>
  </si>
  <si>
    <t>DOCUMENTACIÓN</t>
  </si>
  <si>
    <t>MANUAL DEL SG-SST</t>
  </si>
  <si>
    <t>2.5.1</t>
  </si>
  <si>
    <t>Revision y Actualización del listado maestro de documentos de SG-SST</t>
  </si>
  <si>
    <t xml:space="preserve">LISTADO MAESTRO DE DOCUMENTOS </t>
  </si>
  <si>
    <t>1.1.1.
1.1.2.</t>
  </si>
  <si>
    <t xml:space="preserve">FUNCIONES Y RESPONSABILIDADES  </t>
  </si>
  <si>
    <t xml:space="preserve">Documentación   </t>
  </si>
  <si>
    <t xml:space="preserve">FUNCIONES Y RESPONSABILIDADDES  </t>
  </si>
  <si>
    <t>Divulgación de las  responsabilidades SST a líderes</t>
  </si>
  <si>
    <t xml:space="preserve">LISTADOS DE DIVULGACIÓN </t>
  </si>
  <si>
    <t>Divulgación de las  responsabilidades SST a Colaboradores</t>
  </si>
  <si>
    <t>1.2.1.
1.2.2.</t>
  </si>
  <si>
    <t xml:space="preserve">CAPACITACIÓN Y ENTRENAMIENTO  </t>
  </si>
  <si>
    <t xml:space="preserve">Matriz de capacitación   </t>
  </si>
  <si>
    <t>Jefe Lenis Medina</t>
  </si>
  <si>
    <t>Seguimiento matriz de Capacitación E indución Capacitación y entrenamiento (Inducción y reinducción en SST)</t>
  </si>
  <si>
    <t xml:space="preserve">MATRIZ DE CAPACITACIÓN 
Registros de capacitación y actas </t>
  </si>
  <si>
    <t>PROGRAMA</t>
  </si>
  <si>
    <t>JEFE LENIS MEDINA</t>
  </si>
  <si>
    <t>OFICINA DE MERCADEO- CONTRATACION Y NOMINA</t>
  </si>
  <si>
    <t>6.1.1.
6.1.2.
6.1.3.
6.1.4.</t>
  </si>
  <si>
    <t>Semana de la salud</t>
  </si>
  <si>
    <t xml:space="preserve">Plan de trabajo intervención, durante la semana de la salud. </t>
  </si>
  <si>
    <t>FICHA TECNICA</t>
  </si>
  <si>
    <t>EQUIPO SST - COPASST - BIENESTAR</t>
  </si>
  <si>
    <t xml:space="preserve">Convocatoria </t>
  </si>
  <si>
    <t>PIEZA COMUNICATIVA</t>
  </si>
  <si>
    <t>COMUNICACIONES - PROFESIONALES DE ENLACE</t>
  </si>
  <si>
    <t>DESARRROLLO SEMANA DE LA SALUD</t>
  </si>
  <si>
    <t>VIDEOS, FOTOS, ASISTENCIAS</t>
  </si>
  <si>
    <t>EQUIPO SST - COPASST - BIENESTAR - ARL</t>
  </si>
  <si>
    <t>Incluir a los funcionarios al programa de reincorparacion laboral</t>
  </si>
  <si>
    <t>Base de caracterizacion</t>
  </si>
  <si>
    <t>DR DANIEL GONZALEZ</t>
  </si>
  <si>
    <t>LENIS AMPARO MEDINA</t>
  </si>
  <si>
    <t>REALIZAR SEGUIMIENTO REINCORPORACION LABORAL</t>
  </si>
  <si>
    <t>DRA MARTHA DIAZ</t>
  </si>
  <si>
    <t>SEGUIMIENTO INCAPACIDADES</t>
  </si>
  <si>
    <t xml:space="preserve">Jose Daniel Gonzalez
</t>
  </si>
  <si>
    <t>Realizar conceptos tecnicos para la organización de puesto de trabajo DE ACUERDO CON DEMANDA</t>
  </si>
  <si>
    <t>concepto tecnico</t>
  </si>
  <si>
    <t>TALENTO HUMANO</t>
  </si>
  <si>
    <t>Documentar guia tecnica para la implementacion de  sst en casa</t>
  </si>
  <si>
    <t>documento normalizado</t>
  </si>
  <si>
    <t>4.1.2.
4.1.1.
4.1.4.</t>
  </si>
  <si>
    <t>IDENTIFICACIÓN DE PELIGROS Y RIESGOS  IPEVR.</t>
  </si>
  <si>
    <t xml:space="preserve">IDENTIFICACIÓN DE PELIGROS Y RIESGOS  </t>
  </si>
  <si>
    <t>2.11.1.
4.1.2.
4.1.1.
4.1.4.</t>
  </si>
  <si>
    <t>Identificación de peligros, aspectos ambientales, evaluación, valoración y determinación de controles</t>
  </si>
  <si>
    <t xml:space="preserve">Revisión documental  de la Matriz Peligros </t>
  </si>
  <si>
    <t xml:space="preserve">Diagnostico matriz revisada </t>
  </si>
  <si>
    <t>JAIRO A. VASQUEZ</t>
  </si>
  <si>
    <t>Todos los Consultores</t>
  </si>
  <si>
    <t xml:space="preserve">matriz actualizada por sede con informe </t>
  </si>
  <si>
    <t xml:space="preserve">Jairo vasquez - </t>
  </si>
  <si>
    <t xml:space="preserve">Plan de trabajo intervención, de  Matriz Peligros  por sede de acuerdo con priorización. </t>
  </si>
  <si>
    <t>matriz actualizada por sede</t>
  </si>
  <si>
    <t>Seguimiento al registro de reporte de incidentes, actos y condiciones inseguras.</t>
  </si>
  <si>
    <t xml:space="preserve">Matriz de Seguimiento </t>
  </si>
  <si>
    <t>Mediciones Higienicas conforme a la priorización de Riesgos</t>
  </si>
  <si>
    <t xml:space="preserve">informe de mediciones </t>
  </si>
  <si>
    <t>4.2.1.
4.2.4.
4.2.2.</t>
  </si>
  <si>
    <t>INSPECCIONES DE SEGURIDAD</t>
  </si>
  <si>
    <t>Formato de inspección</t>
  </si>
  <si>
    <t>Jairo vasquez</t>
  </si>
  <si>
    <t xml:space="preserve">INSPECCIONES   </t>
  </si>
  <si>
    <t>Inspecciones de Seguridad</t>
  </si>
  <si>
    <t>Realizar las inspecciones de acuerdo a la periocidad del Programa* en cada planeacion se describirá a que unidad y/o servicio realiza la inspección, (CRONOGRAMA)</t>
  </si>
  <si>
    <t xml:space="preserve">Formato de inspección,cronograma </t>
  </si>
  <si>
    <t>Andres Bejarano
Consultores ARL</t>
  </si>
  <si>
    <t>seguimiento Inspecciones del  COPASST de acuerdo con programaciòn</t>
  </si>
  <si>
    <t>formato de inspección</t>
  </si>
  <si>
    <t>Seguimiento matriz de hallazgos</t>
  </si>
  <si>
    <t xml:space="preserve">Matriz de Hallazgos </t>
  </si>
  <si>
    <t>PROGRAMA  DE SANA CONVIVENCIA PARA LA PREVENCIÓN DE LAS VIOLENCIAS</t>
  </si>
  <si>
    <t>Documentación del Programa</t>
  </si>
  <si>
    <t xml:space="preserve">
Jefe Lenis Medina
</t>
  </si>
  <si>
    <t xml:space="preserve">Consultor Externo ARL </t>
  </si>
  <si>
    <t xml:space="preserve">* APLICACION ENCUESTA
*Aprograma prevencion del R publico </t>
  </si>
  <si>
    <t>GESTIÓN CON PORCESOS:</t>
  </si>
  <si>
    <t xml:space="preserve">Piezas graficas de riesgo publico: CONECTEMONOS (REVISTA) - Boletin </t>
  </si>
  <si>
    <t>3 PIEZAS COMUNICATIVAS</t>
  </si>
  <si>
    <t xml:space="preserve">Proyecto de Investigacion  EL COLOR Y LOS OLORES, IMPACTO
EN EL COMPORTAMIENTO HUMANO Proyecto de investigacion  en sede  Hospital el tunal
Entrega 1   Documento proyecto  y sutentación de Proyecto
Entrega 2  Diagnostico ( Inmersiones)
Entrega 3  Datos
Entrega 4  Aplicabilidad del proyecto 
Entrega 5  Inmersiones
Entrega 6  Analisis </t>
  </si>
  <si>
    <t xml:space="preserve">Proyecto de investigación </t>
  </si>
  <si>
    <t>Refuerzos de comportamientos seguros  SBC  (INMERSIONES DE CAMPO EQUIPOS TERRITORIALES Y SALAS DE URGENCIAS)</t>
  </si>
  <si>
    <t xml:space="preserve">Análisis  funsionales de casos involucrados en riesgo publico-Revisión y analisis  de eventos de riesgo publico por localidad </t>
  </si>
  <si>
    <t xml:space="preserve">Registros </t>
  </si>
  <si>
    <t>“EL ARTE DE LA COMUNICACIÓN COMO PILAR FUNDAMENTAL  PARA LA PREVENCION DE LAS VIOLENCIAS  ( capacitación y sensibilizaciones  grupos  atencion al ciudadano y  personal de la salud) Atencion al ciudadano enfermeria urgencias. Ventanilla - trabajo social</t>
  </si>
  <si>
    <t>Informe</t>
  </si>
  <si>
    <t>Simulacros: 
- Planeacion y ejecucion de simulacro de emergencoias por violencias</t>
  </si>
  <si>
    <t xml:space="preserve">documento, TERRORISMO, </t>
  </si>
  <si>
    <t>GESTION DEL ENTORNO</t>
  </si>
  <si>
    <t>Actualizacion de los Mapas de riesgo público por localidad</t>
  </si>
  <si>
    <t xml:space="preserve">Documento: SECUESTRO,AGRESION FISISCA, ATRACO, HURTO,VIOLENCIA SEXUAL. </t>
  </si>
  <si>
    <t>Seguimiento plan de Capacitaciòn -PLAN DE TRABAJO-INDICADORES-INSPECCIONES</t>
  </si>
  <si>
    <t>Informe trimestral</t>
  </si>
  <si>
    <t xml:space="preserve">PLAN ESTRATEGICO DE SEGURIDAD VIAL </t>
  </si>
  <si>
    <t>DR Daniel Gonzalez</t>
  </si>
  <si>
    <t>Equipo Transportes 
Consultor Externo ARL</t>
  </si>
  <si>
    <t>Resolución 20223040040595 de 2022</t>
  </si>
  <si>
    <t>FASE 1: IMPLEMENTACION Y EJECUCION DEL PESV</t>
  </si>
  <si>
    <r>
      <rPr>
        <b/>
        <sz val="10"/>
        <rFont val="Verdana"/>
        <family val="2"/>
      </rPr>
      <t>Paso 1</t>
    </r>
    <r>
      <rPr>
        <sz val="10"/>
        <rFont val="Verdana"/>
        <family val="2"/>
      </rPr>
      <t>: Lider del diseño e implementacion del PESV</t>
    </r>
  </si>
  <si>
    <t>correo electronico Solicitando a dir administrativa perfil requerido</t>
  </si>
  <si>
    <r>
      <rPr>
        <b/>
        <sz val="10"/>
        <rFont val="Verdana"/>
        <family val="2"/>
      </rPr>
      <t>Paso 2</t>
    </r>
    <r>
      <rPr>
        <sz val="10"/>
        <rFont val="Verdana"/>
        <family val="2"/>
      </rPr>
      <t>:Comité seguridad Vial</t>
    </r>
  </si>
  <si>
    <t>Participación Comité- Formación PESV</t>
  </si>
  <si>
    <r>
      <rPr>
        <b/>
        <sz val="10"/>
        <rFont val="Verdana"/>
        <family val="2"/>
      </rPr>
      <t>Paso 3</t>
    </r>
    <r>
      <rPr>
        <sz val="10"/>
        <rFont val="Verdana"/>
        <family val="2"/>
      </rPr>
      <t xml:space="preserve">: POLITICA DE SEGURIDAD VIAL DE LA ORGANIZACION
</t>
    </r>
  </si>
  <si>
    <t>Apoyo socializacion de la politica PESV, objetivos y metas, programas</t>
  </si>
  <si>
    <t>ARTICULACION POLITICA PREVENCION DEL CONSUMO SPA, ALCOHOL : APLICACIÓN DE PRUEBAS, SOCIALIZACION DE LA POLITICA PREVENCION</t>
  </si>
  <si>
    <r>
      <rPr>
        <b/>
        <sz val="10"/>
        <rFont val="Verdana"/>
        <family val="2"/>
      </rPr>
      <t>Paso 6:</t>
    </r>
    <r>
      <rPr>
        <sz val="10"/>
        <rFont val="Verdana"/>
        <family val="2"/>
      </rPr>
      <t>CARACTERIZACION, EVALUACION  Y CONTROL DE RIESGOS</t>
    </r>
  </si>
  <si>
    <t>Ajustar procedimiento IPVR incluye RIESGOS VIALES</t>
  </si>
  <si>
    <t>MATRIZ RIESGOS 40595/22</t>
  </si>
  <si>
    <t xml:space="preserve">ENCUESTA DESPLAZAMIENTOS </t>
  </si>
  <si>
    <r>
      <rPr>
        <b/>
        <sz val="10"/>
        <rFont val="Verdana"/>
        <family val="2"/>
      </rPr>
      <t>Paso 7</t>
    </r>
    <r>
      <rPr>
        <sz val="10"/>
        <rFont val="Verdana"/>
        <family val="2"/>
      </rPr>
      <t>:Objetivos y metas del PESV</t>
    </r>
  </si>
  <si>
    <t>Socializacion listados de asistencia</t>
  </si>
  <si>
    <t>Consultor Externo ARL</t>
  </si>
  <si>
    <r>
      <rPr>
        <b/>
        <sz val="10"/>
        <rFont val="Verdana"/>
        <family val="2"/>
      </rPr>
      <t>Paso 8</t>
    </r>
    <r>
      <rPr>
        <sz val="10"/>
        <rFont val="Verdana"/>
        <family val="2"/>
      </rPr>
      <t>:Programas de gestion de Riesgos criticos y factores de desempeño.</t>
    </r>
  </si>
  <si>
    <t>FASE 2: IMPLEMENTACION Y EJECUCION DEL PESV</t>
  </si>
  <si>
    <r>
      <rPr>
        <b/>
        <sz val="10"/>
        <rFont val="Verdana"/>
        <family val="2"/>
      </rPr>
      <t>Paso 9:</t>
    </r>
    <r>
      <rPr>
        <sz val="10"/>
        <rFont val="Verdana"/>
        <family val="2"/>
      </rPr>
      <t xml:space="preserve">Plan Anual de Trabajo- Seguimiento  -PLAN DE TRABAJO-(SEGUIMIENTO A LA ASESORIA PESV)
</t>
    </r>
  </si>
  <si>
    <t xml:space="preserve">Informe de gestion trimestral </t>
  </si>
  <si>
    <t>Dr Daniel Gonzalez</t>
  </si>
  <si>
    <t>Actas y listados de asistencia - PLAN ANUAL DE CAPACITACION</t>
  </si>
  <si>
    <t>Paso 11: Responsabilidad y Comportamiento seguro
* Encuesta: Observacion de comportamiento</t>
  </si>
  <si>
    <t xml:space="preserve">Resultados de Dx realizado </t>
  </si>
  <si>
    <t xml:space="preserve">PASO 13. Investigacion interna de siniestros viales </t>
  </si>
  <si>
    <t>Investigación - caracterización siniestros viales</t>
  </si>
  <si>
    <t xml:space="preserve">Equipo Transportes 
</t>
  </si>
  <si>
    <t>Consultor Externo Arl</t>
  </si>
  <si>
    <t>PASO 14.vias Seguras administradas por la organización
*Factor Humano
*Factor vehiculo
*Factor Via</t>
  </si>
  <si>
    <t>* Encuestas de comportamiento QR
* Inspecciones Preoperacionales (Transportes)
* Inspecciones areas internas</t>
  </si>
  <si>
    <t>PASO 15. Planificacion de desplazamientos laborales</t>
  </si>
  <si>
    <t>PASO 18. Gestion del cambio y gestion de contratistas
* Actualizar documento LINEAMIENTOS EN SST PARA CONTRATISTAS Y PROVEEDORES</t>
  </si>
  <si>
    <t>LINEAMIENTOS EN SST PARA CONTRATISTAS Y PROVEEDORES actualizado</t>
  </si>
  <si>
    <t>FASE 3: SEGUIMIENTO ORGANIZACIÓN</t>
  </si>
  <si>
    <t>Copia Radicado Min Trabajo</t>
  </si>
  <si>
    <t xml:space="preserve"> Paso 22:   Auditoria Anual</t>
  </si>
  <si>
    <t>Copia Reporte autogestion</t>
  </si>
  <si>
    <t>FASE 4: MEJORA CONTINUA DEL PESV</t>
  </si>
  <si>
    <t>Matriz IPEVR</t>
  </si>
  <si>
    <t xml:space="preserve">PASO 24: Mecanismos de comunicación y participacion </t>
  </si>
  <si>
    <t>Piezas comunicativas
Listados de asistencia</t>
  </si>
  <si>
    <t xml:space="preserve">PROGRAMA PARA LA PREVENCIÓN DEL RIESGO - CAIDAS A NIVEL </t>
  </si>
  <si>
    <t>PROGRAMA PREVENCIÓN DE CAÍDAS A NIVEL</t>
  </si>
  <si>
    <t>Jose Daniel Gonzalez
Lenis Amparo Medina</t>
  </si>
  <si>
    <t>Asesor ARL</t>
  </si>
  <si>
    <t>Cronograma MATRIZ DE HALLAZGOS</t>
  </si>
  <si>
    <t>LISTADOS DE ASISTENCIA -VIRTUAL-</t>
  </si>
  <si>
    <t xml:space="preserve">LISTADOS DE ASISTENCIA </t>
  </si>
  <si>
    <t xml:space="preserve">listas de asistencia , ficha tècnica </t>
  </si>
  <si>
    <t xml:space="preserve">INDICADORES: CUMPLIMIENTO, COBERTURA, APROPIACION </t>
  </si>
  <si>
    <t xml:space="preserve">
Seguimiento plan de Capacitaciòn -PLAN DE TRABAJO-INDICADORES-INSPECCIONES</t>
  </si>
  <si>
    <t>PROGRAMA DE RIESGO QUÍMICO</t>
  </si>
  <si>
    <t>Consultor ARL 
Jairo Vasquez</t>
  </si>
  <si>
    <t>Actualización de Linea Basal  de la Gestión del Programa de Riesgo Químico 2026</t>
  </si>
  <si>
    <t>Documento de seguimiento de Línea Basal 2024</t>
  </si>
  <si>
    <t>Documentacion nomalizada y actualizada en el Sistema de Gestión SGSST</t>
  </si>
  <si>
    <t xml:space="preserve">Matriz de inventario de Sustancias Quimicas. </t>
  </si>
  <si>
    <t xml:space="preserve">* Cronograma
*Matriz de Hallazgos
</t>
  </si>
  <si>
    <t>Planeacion, guin , informe y evaluacion</t>
  </si>
  <si>
    <t xml:space="preserve">Consultores ARL 
Jairo Vasquez </t>
  </si>
  <si>
    <t xml:space="preserve">Aplicación del Sistema Globalmente Armonizado SGA en las diferentes sedes donde se tienen sustancias quimicas, cumpliendo con los parametros dados en la resolucion 1496 de agosto  de 2018 y Resolución 773 de 2021, en los servicios de: Patología, Laboratorio Clínico, Unidad Renal, Mantenimiento, esterilizacion, Central de Gases Medicinales, entre otros. </t>
  </si>
  <si>
    <t>Informes Técnicos. Rotulos, actas, matriz de de inventario de sustancias químicas</t>
  </si>
  <si>
    <t>Seguimiento mediciones higiénicas: Generar RECOMENDACIONES  técnicos a partir de los resultados de mediciones higiénicas .</t>
  </si>
  <si>
    <t>Informes y matriz de hallazgos</t>
  </si>
  <si>
    <t>Documentos e informes técnicos, actas de asistencia, evaluaciones</t>
  </si>
  <si>
    <t xml:space="preserve">INTERVENCIÓN EN RIESGO MECÁNICO </t>
  </si>
  <si>
    <t xml:space="preserve">Jairo Alberto Vasquez </t>
  </si>
  <si>
    <t xml:space="preserve">2) Actualizar matriz Legal R Mecanico  (Realizando revisión de artículos aplicables) Y Realizar medición de cumplimiento de Matriz Legal </t>
  </si>
  <si>
    <t>6) Actualizar matriz de identificación de Peligros y valoración de riesgos en cuanto a la línea de R MECANICO</t>
  </si>
  <si>
    <t>* Cronograma de Inspecciones
* Matriz de Hallazgos
* Inventario de Herramientas y maquinas (Porpias de de trabajadores)</t>
  </si>
  <si>
    <t>Fichas de seguridad de la maquinaria</t>
  </si>
  <si>
    <t xml:space="preserve">INTERVENCIÓN EN TAR </t>
  </si>
  <si>
    <t xml:space="preserve">Documento Actualizado </t>
  </si>
  <si>
    <t xml:space="preserve">2) Actualizar matriz Legal TAR  (Realizando revisión de artículos aplicables) Y Realizar medición de cumplimiento de Matriz Legal </t>
  </si>
  <si>
    <t>6) Actualizar matriz de identificación de Peligros y valoración de riesgos en cuanto a la línea de TAR</t>
  </si>
  <si>
    <t>) Listado maestro actualizado, se evidenciará en el cambio de versiones</t>
  </si>
  <si>
    <t>Cronograma eleborado
Registros de inspecciones de acuerdo a cronograma</t>
  </si>
  <si>
    <t>Listados de Asistencia
Acta</t>
  </si>
  <si>
    <t>4.2.6.</t>
  </si>
  <si>
    <t xml:space="preserve">ELEMENTOS DE PROTECCIÓN   </t>
  </si>
  <si>
    <t xml:space="preserve">Patricia Prieto </t>
  </si>
  <si>
    <t xml:space="preserve">Revision de matriz de elementos de protección personal </t>
  </si>
  <si>
    <t>Matriz</t>
  </si>
  <si>
    <t>Entrega de elementos de protección personal (Actividad permanente)</t>
  </si>
  <si>
    <t xml:space="preserve">Registro de entrega </t>
  </si>
  <si>
    <t>N/A</t>
  </si>
  <si>
    <t xml:space="preserve">CONDICIONES DE SALUD </t>
  </si>
  <si>
    <t>DOCUMENTOS Y SOPORTES</t>
  </si>
  <si>
    <t>3.11.
3.1.4.
3.1.5.
3.1.7.</t>
  </si>
  <si>
    <t>Dr Daniel Gonzalez
Jefe Lenis Medina</t>
  </si>
  <si>
    <t>3.11.
3.1.4.</t>
  </si>
  <si>
    <t xml:space="preserve">SALUD EN EL TRABAJO  </t>
  </si>
  <si>
    <t>Salud en el Trabajo</t>
  </si>
  <si>
    <t>Realización de examenes ocupacionales de ingreso y de retiro al talento humano de servicios social obligatorio y funcionarios - Actividad permanente , y examen periodico</t>
  </si>
  <si>
    <t>Historia Clinica , diagnostico de condicione sde salud, concepto de aptitud laboral</t>
  </si>
  <si>
    <t xml:space="preserve">Dr. Daniel Gonzalez </t>
  </si>
  <si>
    <t xml:space="preserve">Realización de examenes ocupacionales  periódicos </t>
  </si>
  <si>
    <t xml:space="preserve">Informe </t>
  </si>
  <si>
    <t>Seguimiento a recomendaciones medico ocupacionales</t>
  </si>
  <si>
    <t>Matriz  de seguimientos</t>
  </si>
  <si>
    <t>Dra Martha Perea</t>
  </si>
  <si>
    <t>Realización de valoraciones ocupacionales al talento humano que requiere reubicacion o recomendaciones medico laborales - de acuerdo a demanda. O post incapacidad</t>
  </si>
  <si>
    <r>
      <t>AMBIENTE LABORAL SEGUROS Y SALUDABLE (Estilos de vida saludables, Py D del riesgo C-V y Estrategía Perde es ganar). (PES</t>
    </r>
    <r>
      <rPr>
        <b/>
        <sz val="10"/>
        <color indexed="50"/>
        <rFont val="Arial"/>
        <family val="2"/>
      </rPr>
      <t>V</t>
    </r>
    <r>
      <rPr>
        <b/>
        <sz val="10"/>
        <color indexed="8"/>
        <rFont val="Arial"/>
        <family val="2"/>
      </rPr>
      <t>A-</t>
    </r>
    <r>
      <rPr>
        <b/>
        <sz val="10"/>
        <color indexed="50"/>
        <rFont val="Arial"/>
        <family val="2"/>
      </rPr>
      <t>VITALIDAD</t>
    </r>
    <r>
      <rPr>
        <b/>
        <sz val="10"/>
        <color indexed="10"/>
        <rFont val="Arial"/>
        <family val="2"/>
      </rPr>
      <t>)</t>
    </r>
  </si>
  <si>
    <t>documentos y soportes</t>
  </si>
  <si>
    <t>PROGRAMA DE ACONDICIONAMIENTO FISICO -PAF</t>
  </si>
  <si>
    <t xml:space="preserve">PAF - CARACTERIZACION </t>
  </si>
  <si>
    <t>FICHA TECNICA MESOCICLO - CRONOGRAMA - SOPORTE DE ASISTENCIA</t>
  </si>
  <si>
    <t>Conmemoracion del mes de la  SALUD EN EL MUNDO DEL TRABAJO</t>
  </si>
  <si>
    <t xml:space="preserve">Ficha tecnica ,  asistencia ,  registro fotografico, infografias, material comunicaciones </t>
  </si>
  <si>
    <t>PROGRAMA DE PREVENCION DEL RIESGO CARDIOVASCULAR</t>
  </si>
  <si>
    <t xml:space="preserve">*Documento Actualizado 
*Diagnostico de condiciones de salud y morbilidad sentida 2026
*Diagnostico condiciones de salud </t>
  </si>
  <si>
    <t>INFORME</t>
  </si>
  <si>
    <t>Consultor ARL</t>
  </si>
  <si>
    <t>CONSULTOR arl</t>
  </si>
  <si>
    <t>Cardio chequeo express</t>
  </si>
  <si>
    <t>1. Ficha tecnica  
2. Informe</t>
  </si>
  <si>
    <t xml:space="preserve">SISTEMA DE VIGILANCIA EPIDEMIOLÓGICO </t>
  </si>
  <si>
    <t xml:space="preserve">Dr Daniel Gonzalez
</t>
  </si>
  <si>
    <t>Seguimiento Línea basal PVE Prevención y Control del Riesgo Biológico</t>
  </si>
  <si>
    <t>Informe 360 SURA - EXCEL</t>
  </si>
  <si>
    <t>Consultores ARL Sura</t>
  </si>
  <si>
    <t xml:space="preserve">GESTION DOCUMENTAL: 
- Revisión, ajuste del documento del PVE Biologico
-formatos
Procedimientos </t>
  </si>
  <si>
    <t xml:space="preserve">Documentos revizados </t>
  </si>
  <si>
    <t>Inspecciones Bioseguridad y/o Seguimiento a Mejoras según cronograma</t>
  </si>
  <si>
    <t>Matriz de hallazgos y cronograma</t>
  </si>
  <si>
    <t>Estrategia prevencion de accidentalidad por riesgo biológico: "Bioseguridad al instante"</t>
  </si>
  <si>
    <t>Ficha tecnica Registros  y fotográfico - CRONOGRAMA</t>
  </si>
  <si>
    <t>Entrenamiento en descarte de cortopunzantes - Taller</t>
  </si>
  <si>
    <t xml:space="preserve">Material didactico
Listados de asistencia </t>
  </si>
  <si>
    <t>Consultor</t>
  </si>
  <si>
    <t>Consultor -ARL -SST</t>
  </si>
  <si>
    <t>Estrategia prevencion de nuevos accidentes de trabajo por riesgo biológico: "Cuidate del invisible" - Accidentados y reincidentes.</t>
  </si>
  <si>
    <t>FICHA TECNICA , CRONOGRAMA, ASISTENCIA</t>
  </si>
  <si>
    <t>p</t>
  </si>
  <si>
    <t>equipo sst</t>
  </si>
  <si>
    <t>e</t>
  </si>
  <si>
    <t>Campañas de Prevencion en Salud :
*Tuberculosis
*Meningitis
*Hepatitis
*Lavado de Manos
*Lucha contra SIDA
*Rabia
*inmunizacion</t>
  </si>
  <si>
    <t>Registro fotografico, FICHA TECNICA</t>
  </si>
  <si>
    <t xml:space="preserve">1.  Documentos SVE actualizados
2. Informes DX condiciones de salud y de trabajo.
3. Matriz de caracterizacion de areas criticas DME
4. Informe Línea basal DME
5. Matriz de indicadores actualizada 
</t>
  </si>
  <si>
    <t>1. Informes
2. Listados de asistencia.
3. Matriz de mejoras
4. Cronograma</t>
  </si>
  <si>
    <t xml:space="preserve">
1. matriz de sintomaticos actualizada 
2,. Informe de perfil sd</t>
  </si>
  <si>
    <t xml:space="preserve">
Seguimiento plan de Capacitaciòn -PLAN DE TRABAJO-INDICADORES-INSPECCIONES
</t>
  </si>
  <si>
    <t xml:space="preserve">1. plan de trabajo, capacitaciòn </t>
  </si>
  <si>
    <t xml:space="preserve">PROGRAMA DE VIGILANCIA EPIDEMIOLÓGICO </t>
  </si>
  <si>
    <t xml:space="preserve">Consultor Externo ARL 
</t>
  </si>
  <si>
    <t xml:space="preserve">PVE RADIACIONES IONIZANTES </t>
  </si>
  <si>
    <t xml:space="preserve">Entrega de dosímetros </t>
  </si>
  <si>
    <t>Registro de entrega</t>
  </si>
  <si>
    <t xml:space="preserve">Análisis de de resultados de dosimetrías </t>
  </si>
  <si>
    <t>Investigaciones por presunta Sobrexposición</t>
  </si>
  <si>
    <t>informe</t>
  </si>
  <si>
    <t>Inspecciones iniciales o de seguimiento a las salas radiológicas u odontológicas según cronograma</t>
  </si>
  <si>
    <t>Matriz de hallazgos</t>
  </si>
  <si>
    <t>Protección radiológica  (CURSO) SEGUIMIENTO SEMESTRAL)</t>
  </si>
  <si>
    <t>MAO</t>
  </si>
  <si>
    <t>Revisiòn Documental programama, formatos y demas</t>
  </si>
  <si>
    <t>Informe de auditoría</t>
  </si>
  <si>
    <t>Dra. Gloria Galeano</t>
  </si>
  <si>
    <t>3.1.7.</t>
  </si>
  <si>
    <t>PVE RIESGO PSICOSOCIAL</t>
  </si>
  <si>
    <t xml:space="preserve">Documentos acualizados
</t>
  </si>
  <si>
    <t>CONSULTOR ARL SURA</t>
  </si>
  <si>
    <t>Gestion de correos a partes interesadas</t>
  </si>
  <si>
    <t>*fichas tecnicas, listados, informes
*Matriz actualizada (tamizajes)
*Indicadores almera (analisis)
*Seguimiento politica</t>
  </si>
  <si>
    <t>Informe- seguimiento ficha de indicadores</t>
  </si>
  <si>
    <t>REALIZAR MEDICION HIGIENICA Y PARACLINICOS A LOS OCUPACIONALMENTE EXPUESTOS</t>
  </si>
  <si>
    <t>Documento ajustado</t>
  </si>
  <si>
    <t>Consultora Médica ARL
Consultora Química ARL</t>
  </si>
  <si>
    <t>PHVA</t>
  </si>
  <si>
    <t>3.2.1.
3.2.2.</t>
  </si>
  <si>
    <t xml:space="preserve">Documentos </t>
  </si>
  <si>
    <t xml:space="preserve">INCCIDENTE DE TRABAJO Y ENFERMEDAD LABORAL </t>
  </si>
  <si>
    <t>Incidentes de trabajo y enfermedades laborales</t>
  </si>
  <si>
    <t>Reporte de de los accidentes de trabajo y enfermedad laboral -Actividad permanente-</t>
  </si>
  <si>
    <t>FURAT-FUREL</t>
  </si>
  <si>
    <t xml:space="preserve">Investigación de incidentes, accidentes y enfermedad laboral </t>
  </si>
  <si>
    <t xml:space="preserve">* Investigación
* PLAN DE ACCIÓN
* LECCIÓN DE APRENDIDA </t>
  </si>
  <si>
    <t xml:space="preserve">Dr Daniel Gonzalez
Jefe Lenis Medina
</t>
  </si>
  <si>
    <t>Divulgacion de Lecciones Aprendidas, de acuerdo a la Accidentalidad Presentada en las unidades</t>
  </si>
  <si>
    <t xml:space="preserve">Soporte de Divulgacòn </t>
  </si>
  <si>
    <t>Registro y análisis de indicadores de accidentalidad y enfermedad laboral</t>
  </si>
  <si>
    <t xml:space="preserve">ficha del indicador </t>
  </si>
  <si>
    <t>Seguimiento al cierre de los planes de acción de accidentes con lesiones incapacitantes</t>
  </si>
  <si>
    <t xml:space="preserve">matriz de hallazgos </t>
  </si>
  <si>
    <t>3.3.1.
3.3.2.
3.3.3.
3.3.4.
3.3.5.
3.3.6.</t>
  </si>
  <si>
    <t>Ficha de indicador</t>
  </si>
  <si>
    <t xml:space="preserve">VIGILANCAI DE LAS CONDICIONES DE SALUD </t>
  </si>
  <si>
    <t>3.3.1.
3.3.2
3.3.3
3.3.4.
3.3.5
3.3.6</t>
  </si>
  <si>
    <t xml:space="preserve">Mecanismos de vigilancia de las condiciones de salud de los trabajadores </t>
  </si>
  <si>
    <t>Caracterizar y analizar el ausentismo laboral general por causa médica.</t>
  </si>
  <si>
    <t xml:space="preserve">Caracterizar,  y analizar la enfermedad laboral </t>
  </si>
  <si>
    <t xml:space="preserve">* Análisis del diagnóstico de las condiciones de salud 2026
* Generar plan de intervencion </t>
  </si>
  <si>
    <t>DOCUMENTOS - Informes</t>
  </si>
  <si>
    <t xml:space="preserve">Referente  Emergencias Internas
Jairo Vasquez </t>
  </si>
  <si>
    <t>Asesoría Técnica ARL SURA 
Auxiliares SST</t>
  </si>
  <si>
    <t xml:space="preserve">                                        
1) Carpeta Anexos 2025
</t>
  </si>
  <si>
    <t>Referente  Emergencias Internas
Jairo Vasquez</t>
  </si>
  <si>
    <t>2) Realizar las acciones pertinentes para el cumplimiento de los criterios calificados mediante la herramienta de evaluación del PHGRD por SDS.</t>
  </si>
  <si>
    <t>3) Actualizar el Listado Mestro de Documentos y Registros</t>
  </si>
  <si>
    <t>1) Listado maestro actualizado, se evidenciará en el cambio de versiones</t>
  </si>
  <si>
    <t xml:space="preserve">1) AVR Documentados ( Localidad Tunjuelito)                                    </t>
  </si>
  <si>
    <t>2) Documentar herramienta matriz de consolidación  nivel de riesgo SRS</t>
  </si>
  <si>
    <t xml:space="preserve"> 1) Planes de accion documentados y con seguimiento 
</t>
  </si>
  <si>
    <t xml:space="preserve">3) Documentar y realizar seguimiento a planes de accion de los AVR   </t>
  </si>
  <si>
    <t xml:space="preserve">1) Planes de accion documentados y con seguimiento 
</t>
  </si>
  <si>
    <t>5) DIseñar y actualizar Fichas PHRED- según necesidad (Auditorias Internas y Externas, habilitacion, acreditación etc.</t>
  </si>
  <si>
    <t>1)  Fichas PHERD de unidades priorizadas y de la localidad Usme</t>
  </si>
  <si>
    <t xml:space="preserve">6) Codificar y registrar formato PREA (Plan de Respuesta Específico por amenaza).
</t>
  </si>
  <si>
    <t xml:space="preserve">1)  Formato Normalizado PREA </t>
  </si>
  <si>
    <t xml:space="preserve">1) Cronograma Inspecciones
2) Formatos Diligenciados 
3) Inventarios Recursos de Emergencias </t>
  </si>
  <si>
    <t xml:space="preserve">
2) Documentar, actualizar y realizar seguimiento a matrices de hallazgos.</t>
  </si>
  <si>
    <t>1) Matrices de Hallazgos Ondrive</t>
  </si>
  <si>
    <t>3) Gestionar la adquisición, reposición, cambio o recarga de equipos de emergencia de acuerdo a inspecciones diagnósticas en cada centro de salud, Hospital o sedes teniendo en cuenta la identificación de criterios necesarios para la preparación y respuesta De Emergencias.</t>
  </si>
  <si>
    <t xml:space="preserve">1) Cronograma, invetario </t>
  </si>
  <si>
    <t>4) Elaborar, actualizar e instalar rutas y mapas completos por sede.</t>
  </si>
  <si>
    <t>1) Cronograma Metodología diseñada 
* Plan de capacitaciones 2025</t>
  </si>
  <si>
    <t>1) Listados de asistencia
Indicadores de Cumplimiento y cobertura</t>
  </si>
  <si>
    <t xml:space="preserve">
1) Resolucion actualizada
2) ISH aplicados </t>
  </si>
  <si>
    <t xml:space="preserve">1) Resolucion Actualizada
2) Plan de trabajo documentado 2025
3) Plan de trabajo ALMERA
</t>
  </si>
  <si>
    <t>CHGRD</t>
  </si>
  <si>
    <t>1) Cotizaciones, correos etc</t>
  </si>
  <si>
    <t>2)  Buscar mecanismos de articulación con entes externos (Bomberos, cruz roja, universidades etc) para fortalecer las competencias e interes de los brigadistas.</t>
  </si>
  <si>
    <t>1) Cotizaciones, correos etc.</t>
  </si>
  <si>
    <t>3) Convocatoria y divulgación de las brigada de emergencias en cada una de las unidades y lanzamiento de estrategias para incrementar y mantener la brigada de emergencias.</t>
  </si>
  <si>
    <t>1) Videos, piezas cominicativas etc</t>
  </si>
  <si>
    <t>4)  Desarrollo de capacitación Brigada según cronograma.</t>
  </si>
  <si>
    <t>1) Carpeta Anexos 2025
2) Actas y listas de asistencias</t>
  </si>
  <si>
    <t>5)  Actualización a Base de Brigadistas 2026</t>
  </si>
  <si>
    <t>1) Carpeta Anexos 2025
2) Drive Base de Brigadistas</t>
  </si>
  <si>
    <t xml:space="preserve">1) Cronograma
2) Carpeta Anexos 2025
3)Formatos de evaluación y listas de asistencia.
4) Plan Acción </t>
  </si>
  <si>
    <t>1) Excel con criterios y su mode de cumplimiento.
2) Acta de reunion y lista de asistencia 
3) Solicitudes de conceptos / Certificados</t>
  </si>
  <si>
    <t xml:space="preserve">
1) Documentos PONES
2) Listas de Asistencia
</t>
  </si>
  <si>
    <t xml:space="preserve">1) Cronograma
2)Formatos de evaluación y listas de asistencia.
3) Plan Acción </t>
  </si>
  <si>
    <t xml:space="preserve">Asesoría Técnica ARL SURA 
Auxiliares SST - Lideres Gestión Ambiental </t>
  </si>
  <si>
    <t>GESTIÓN DE RESULTADOS DEL SG-SST</t>
  </si>
  <si>
    <t xml:space="preserve">Resultados de auditoría </t>
  </si>
  <si>
    <t>Gestion de resultados del SG-SST</t>
  </si>
  <si>
    <t xml:space="preserve">Análisis indicadores de estructura, proceso y resultado del SG-SST </t>
  </si>
  <si>
    <t>Indicadores</t>
  </si>
  <si>
    <t xml:space="preserve">Auditoria Interna al SG-SST con participación del COPASST </t>
  </si>
  <si>
    <t>Resultado de Auditoria</t>
  </si>
  <si>
    <t xml:space="preserve">Revisión anual por la Gerencia </t>
  </si>
  <si>
    <t>Autoevalucaión 2025 sistema basado en resolución 312 de 2019 
- Inclusión de resultados en plan de trabajo 2026</t>
  </si>
  <si>
    <t>Resultado de Autoevaluación</t>
  </si>
  <si>
    <t>consultor ARL</t>
  </si>
  <si>
    <t>7.1.1.
7.1.2.
7.1.3
7.1.4</t>
  </si>
  <si>
    <t xml:space="preserve">ACCIONES PREVENTIVAS Y CORRECTIVAS </t>
  </si>
  <si>
    <t>Plan de mejora</t>
  </si>
  <si>
    <t>Lenis Amparo Medina Romero
Enfermera SST</t>
  </si>
  <si>
    <t>Acciones preventivas y correctivas con base en los resultados del SG-SST</t>
  </si>
  <si>
    <t>Definir acciones con base en resultados del SG-SST. (PLAN DE MEJORAMIENTO DE AUTO EVALUACION 2025)</t>
  </si>
  <si>
    <t>Plan de Mejoramiento</t>
  </si>
  <si>
    <t>Ejecución de acciones preventivas, correctivas y de mejora de la investigación de incidentes, accidentes de trabajo y enfermedad laboral</t>
  </si>
  <si>
    <t xml:space="preserve">Seguimiento a Planes de Mejoramienro </t>
  </si>
  <si>
    <t xml:space="preserve">Dr Daniel Gonzalez
</t>
  </si>
  <si>
    <t>Ejecución de acciones preventivas, correctivas y de mejora de Ente externo- (SI SE PRESENTA)</t>
  </si>
  <si>
    <t xml:space="preserve">Planes de Mejoramienro </t>
  </si>
  <si>
    <t>ACTIVIDADES PROGRAMADAS</t>
  </si>
  <si>
    <t>TRIMESTRE</t>
  </si>
  <si>
    <t>ACTIVIDADES EJECUTADAS</t>
  </si>
  <si>
    <t>SEMESTRE</t>
  </si>
  <si>
    <t>+BM37+BM39+BM41+BM43+BM45+BM47+BM49)/SUMA(BM32+BM34+BM36+BM38+BM40+BM42+BM44+BM46+BM48)</t>
  </si>
  <si>
    <t>PLAN DE TRABAJO DE SST 2018 emergencias</t>
  </si>
  <si>
    <t>1ER TRIMESTRE</t>
  </si>
  <si>
    <t>2DO TRIMESTRE</t>
  </si>
  <si>
    <t>3ro TRIMESTRE</t>
  </si>
  <si>
    <t>4to TRIMESTRE</t>
  </si>
  <si>
    <t>PLAN DE TRABAJO DE SST 2018</t>
  </si>
  <si>
    <t xml:space="preserve">Promedio cumplimiento </t>
  </si>
  <si>
    <t>ENE</t>
  </si>
  <si>
    <t>FEB</t>
  </si>
  <si>
    <t>MAR</t>
  </si>
  <si>
    <t>ABR</t>
  </si>
  <si>
    <t>MAY</t>
  </si>
  <si>
    <t>JUN</t>
  </si>
  <si>
    <t>JUL</t>
  </si>
  <si>
    <t>AGO</t>
  </si>
  <si>
    <t>SEP</t>
  </si>
  <si>
    <t>OCT</t>
  </si>
  <si>
    <t>NOV</t>
  </si>
  <si>
    <t>DIC</t>
  </si>
  <si>
    <t>Identificación de Peligros</t>
  </si>
  <si>
    <t>TIPO</t>
  </si>
  <si>
    <t>Cantidad.</t>
  </si>
  <si>
    <t xml:space="preserve">Matriz de identificación de peligros Programadas </t>
  </si>
  <si>
    <t xml:space="preserve">Matriz de identificación de peligros Actualizadas  </t>
  </si>
  <si>
    <t>PENDIENTE</t>
  </si>
  <si>
    <t>ABRAHAM LINCOL</t>
  </si>
  <si>
    <t>Porcentaje de cumplimiento</t>
  </si>
  <si>
    <t>NUEVO MUZU</t>
  </si>
  <si>
    <t>ISLA DEL SOL</t>
  </si>
  <si>
    <t xml:space="preserve">CARMEN </t>
  </si>
  <si>
    <t>ODONTOLOGICA</t>
  </si>
  <si>
    <t xml:space="preserve">CONDICIONES DE SEGURIDAD - GESTION DE PELIGROS Y RIESGOS </t>
  </si>
  <si>
    <t>% CUMPLIMIENTO</t>
  </si>
  <si>
    <t>SEO</t>
  </si>
  <si>
    <t xml:space="preserve">TAREAS DE ALTO RIESGO </t>
  </si>
  <si>
    <t xml:space="preserve">RIESGO PUBLICO </t>
  </si>
  <si>
    <t xml:space="preserve">RIESGO QUIMICO </t>
  </si>
  <si>
    <t>PROGRAMA DE VIGILANCIA EPIDEMIOLOGICA</t>
  </si>
  <si>
    <t>PVE Control del Riesgo Biologico</t>
  </si>
  <si>
    <t>PVE desordenes musculoesqueleticos</t>
  </si>
  <si>
    <t>PVE Radiaciones Ionizantes</t>
  </si>
  <si>
    <t>PVE Riesgo psicosocial</t>
  </si>
  <si>
    <t xml:space="preserve">VIGILANCIA DE LAS CONDICIONES DE SALUD </t>
  </si>
  <si>
    <t xml:space="preserve">GESTION DE AMENAZAS </t>
  </si>
  <si>
    <t>PLAN  HOSPITALARIO DE EMERGENCIA</t>
  </si>
  <si>
    <t>COMITÉ HOSPITALARIO DE EMERGENCIA</t>
  </si>
  <si>
    <t>BRIGADA DE EMERENCIA</t>
  </si>
  <si>
    <t>PLAN DE TRABAJO DE SST 2021</t>
  </si>
  <si>
    <t xml:space="preserve">META </t>
  </si>
  <si>
    <t xml:space="preserve">ACTIVIDADES </t>
  </si>
  <si>
    <t>PROGRAMACIÓN</t>
  </si>
  <si>
    <t xml:space="preserve">TOTAL ACTIVIDADES 1ER TRIM </t>
  </si>
  <si>
    <t xml:space="preserve">% CUMPLIMIENTO DEL PERIODO </t>
  </si>
  <si>
    <t xml:space="preserve">TOTAL ACTIVIDADES 2DO TRIM </t>
  </si>
  <si>
    <t xml:space="preserve">TOTAL ACTIVIDADES 3ER TRIM </t>
  </si>
  <si>
    <t xml:space="preserve">TOTAL ACTIVIDADES 4TO TRIM </t>
  </si>
  <si>
    <t xml:space="preserve">GESTIÓN INTEGRAL DEL SGSST </t>
  </si>
  <si>
    <t xml:space="preserve">GESTION DE PELIGROS Y RIESGOS </t>
  </si>
  <si>
    <t xml:space="preserve">GESTIÓN  DE SALUD </t>
  </si>
  <si>
    <t xml:space="preserve">PORCENTAJE CUMPLIMIENTO POR MES </t>
  </si>
  <si>
    <t xml:space="preserve">% CUMPLIMIENTO </t>
  </si>
  <si>
    <t xml:space="preserve">LÍNEAS DE INTERVENCIÓN </t>
  </si>
  <si>
    <t xml:space="preserve">1ER TRIMESTRE </t>
  </si>
  <si>
    <t xml:space="preserve">2do TRIMESTRE </t>
  </si>
  <si>
    <t xml:space="preserve">3er TRIMESTRE </t>
  </si>
  <si>
    <t xml:space="preserve">4to TRIMESTRE </t>
  </si>
  <si>
    <t xml:space="preserve">% por Trimestre </t>
  </si>
  <si>
    <t>META</t>
  </si>
  <si>
    <t xml:space="preserve">ATENCIÓN MÉDICA OCUPACIONAL </t>
  </si>
  <si>
    <t>MES</t>
  </si>
  <si>
    <t>3er TRIMESTRE</t>
  </si>
  <si>
    <t>TOTAL</t>
  </si>
  <si>
    <t>valoraciones Medicas</t>
  </si>
  <si>
    <t>Retiros</t>
  </si>
  <si>
    <t xml:space="preserve">Ingresos </t>
  </si>
  <si>
    <t>PLAN DE TRABAJO DE SST 2024</t>
  </si>
  <si>
    <t>I TRIM</t>
  </si>
  <si>
    <t>II TRIM</t>
  </si>
  <si>
    <t>III TRIM</t>
  </si>
  <si>
    <t>VI TRIM</t>
  </si>
  <si>
    <t>Valoraciones Medicas</t>
  </si>
  <si>
    <t>Valoraciones Nutricional</t>
  </si>
  <si>
    <t xml:space="preserve">Emo periodico </t>
  </si>
  <si>
    <t>HORAS HOMBRE</t>
  </si>
  <si>
    <t>HORAS HOMBRE 2025</t>
  </si>
  <si>
    <t>F</t>
  </si>
  <si>
    <t>M</t>
  </si>
  <si>
    <t>A</t>
  </si>
  <si>
    <t>J</t>
  </si>
  <si>
    <t>S</t>
  </si>
  <si>
    <t>O</t>
  </si>
  <si>
    <t>N</t>
  </si>
  <si>
    <t>D</t>
  </si>
  <si>
    <t>SUELDO</t>
  </si>
  <si>
    <t>No. Colaboradores</t>
  </si>
  <si>
    <t>total</t>
  </si>
  <si>
    <t>H EXTRAS ORD DIURNAS 125%</t>
  </si>
  <si>
    <t>planta</t>
  </si>
  <si>
    <t>H EXTRAS ORD NOCTURNAS 175%</t>
  </si>
  <si>
    <t>ops</t>
  </si>
  <si>
    <t>H EXTR DOM Y FEST 200%</t>
  </si>
  <si>
    <t>personal en formaciòn</t>
  </si>
  <si>
    <t>H EXT DIUR FEST225%</t>
  </si>
  <si>
    <t>terceros</t>
  </si>
  <si>
    <t>H EXT NOCT FEST  275%</t>
  </si>
  <si>
    <t>SIN PERSONAL EN FORMACION</t>
  </si>
  <si>
    <t> </t>
  </si>
  <si>
    <t>PERSONAL POR EMPRESA</t>
  </si>
  <si>
    <t>HORAS/H</t>
  </si>
  <si>
    <t>DÍAS</t>
  </si>
  <si>
    <t>NUTRISER</t>
  </si>
  <si>
    <t>SERVILIMPIEZA</t>
  </si>
  <si>
    <t>LAVANDERIA</t>
  </si>
  <si>
    <t>VIGILANCIA - ANDISEG</t>
  </si>
  <si>
    <t>CLINICA MEISSEL</t>
  </si>
  <si>
    <t>Transporte</t>
  </si>
  <si>
    <t>TOTAL tercerizados</t>
  </si>
  <si>
    <t>ACCIDENTALIDAD</t>
  </si>
  <si>
    <t>VIGILANCIA-ANDISEG</t>
  </si>
  <si>
    <t>TEA -TRANSPORTES ESPECIALES ALIADOS SAS</t>
  </si>
  <si>
    <t>PERSONAL EN FORMACION</t>
  </si>
  <si>
    <t>SUBRED SUR</t>
  </si>
  <si>
    <r>
      <t xml:space="preserve">Objetivo: </t>
    </r>
    <r>
      <rPr>
        <sz val="10"/>
        <rFont val="Arial"/>
        <family val="2"/>
      </rPr>
      <t>Promover la mejora continua del  el Sistema de Gestión de la Seguridad y Salud en el Trabajo (SG-SST), desde la identificación del riesgo ocupacional hasta su intervención y control, con  base en  las necesidades y expectativas de las partes interesadas, para evitar la materialización del riesgo en  accidentes de trabajo y/o de  enfermedades laborales, cumpliendo así los estándares mínimos que permitan garantizar un ambiente de trabajo seguro y el cumplimiento normativo</t>
    </r>
  </si>
  <si>
    <r>
      <rPr>
        <b/>
        <sz val="10"/>
        <rFont val="Arial"/>
        <family val="2"/>
      </rPr>
      <t xml:space="preserve">PROGRAMA O PROCEDIMIENTO DE GESTION </t>
    </r>
    <r>
      <rPr>
        <sz val="10"/>
        <rFont val="Arial"/>
        <family val="2"/>
      </rPr>
      <t xml:space="preserve">- Revisión y actualización de la documentación del sistema 
-Revisión y Actualización de:Programa de capacitación, Manual del SG-SST,  Actualización legal desde el cumplimiento, procedimiento de IPEVR, Procedimiento de Investigación de AT, Programa de inspecciones de seguridad </t>
    </r>
  </si>
  <si>
    <r>
      <rPr>
        <b/>
        <sz val="10"/>
        <color indexed="56"/>
        <rFont val="Arial"/>
        <family val="2"/>
      </rPr>
      <t>DEFINICIÓN DE OBJETIVOS, PLAN DE TRABAJO  E  INDICADORES.</t>
    </r>
    <r>
      <rPr>
        <sz val="10"/>
        <rFont val="Arial"/>
        <family val="2"/>
      </rPr>
      <t xml:space="preserve">
-Revision de Plan de trabajo, Objetivos e indicadores para el SG-SST.
-Articular la gestion de la resolucion 0312 de 2019 bajo los lineamientos estipulados par la gestion de indicadores del Decreto 1072 de 2015 en lo que respecta a indicadores de estructura, proceso y resulatdo.</t>
    </r>
  </si>
  <si>
    <r>
      <rPr>
        <b/>
        <sz val="10"/>
        <color rgb="FF003366"/>
        <rFont val="Arial"/>
        <family val="2"/>
      </rPr>
      <t xml:space="preserve">CARACTERIZACION DEL RIESGO EXPRESADO ( INCIDENTES, ACCIDENTES, EL, EMERGENCIAS Y AUSENTISMO)
</t>
    </r>
    <r>
      <rPr>
        <sz val="10"/>
        <color rgb="FF000000"/>
        <rFont val="Arial"/>
        <family val="2"/>
      </rPr>
      <t xml:space="preserve">-Caracterización del riesgo expresado en accidentalidad laboral </t>
    </r>
  </si>
  <si>
    <r>
      <rPr>
        <b/>
        <sz val="10"/>
        <color indexed="48"/>
        <rFont val="Arial"/>
        <family val="2"/>
      </rPr>
      <t>SEGUIMIENTO DE OBJETIVOS  INDICADORES</t>
    </r>
    <r>
      <rPr>
        <sz val="10"/>
        <rFont val="Arial"/>
        <family val="2"/>
      </rPr>
      <t xml:space="preserve">
- Consolidación y seguimiento de indicadores y plan de trabajo mensual
- La severidad Y frecuencia de los Accidentes de Trabajo 
- Mortalidad
- Incidencia y prevalencia de la EL
- Ausentismo x causa médica</t>
    </r>
  </si>
  <si>
    <r>
      <rPr>
        <b/>
        <sz val="10"/>
        <color indexed="48"/>
        <rFont val="Arial"/>
        <family val="2"/>
      </rPr>
      <t xml:space="preserve">MES SST
</t>
    </r>
    <r>
      <rPr>
        <sz val="10"/>
        <rFont val="Arial"/>
        <family val="2"/>
      </rPr>
      <t>-Planeacion 
- Elaborar cronograma
- Realizar lanzamiento
- Elaborar informe</t>
    </r>
  </si>
  <si>
    <r>
      <t xml:space="preserve">AUTOEVALUACION ANUAL DEL SISTEMA DE GESTION EN SST
- </t>
    </r>
    <r>
      <rPr>
        <sz val="10"/>
        <rFont val="Arial"/>
        <family val="2"/>
      </rPr>
      <t>Evaluación del sistema basado en resolución 312 de 2019 
- Inclusión de resultados en plan de trabajo 2024</t>
    </r>
    <r>
      <rPr>
        <b/>
        <sz val="10"/>
        <color indexed="56"/>
        <rFont val="Arial"/>
        <family val="2"/>
      </rPr>
      <t xml:space="preserve">
-</t>
    </r>
    <r>
      <rPr>
        <sz val="10"/>
        <rFont val="Arial"/>
        <family val="2"/>
      </rPr>
      <t>REPORTE AUTOEVALUACIÓN DE ESTÁNDARES MÍNIMOS SG – SST</t>
    </r>
  </si>
  <si>
    <r>
      <rPr>
        <b/>
        <sz val="10"/>
        <color indexed="48"/>
        <rFont val="Arial"/>
        <family val="2"/>
      </rPr>
      <t>BOLETIN SST</t>
    </r>
    <r>
      <rPr>
        <sz val="10"/>
        <rFont val="Arial"/>
        <family val="2"/>
      </rPr>
      <t xml:space="preserve">
- Lecciones aprendidas - Accidentalidad
- Objetivos y Metas del SG-SST + Reglamento Higiene y Seguridad Industria
- PHGRD
- PESV
- BIOLOGICO - BIOSEGURIDAD
- Estilos de vida Saludable
- CAIDAS A NIVEL </t>
    </r>
  </si>
  <si>
    <r>
      <rPr>
        <b/>
        <sz val="10"/>
        <color indexed="48"/>
        <rFont val="Arial"/>
        <family val="2"/>
      </rPr>
      <t>ARTICULACION CON EMPRESAS TERCERIZADAS 
-</t>
    </r>
    <r>
      <rPr>
        <sz val="10"/>
        <rFont val="Arial"/>
        <family val="2"/>
      </rPr>
      <t>Actualizacion de caracterizaciòn empresas tercerizadas
-Seguimiento indicadores basicos
-Reunion trimestral</t>
    </r>
  </si>
  <si>
    <r>
      <t>P&amp;D (PES</t>
    </r>
    <r>
      <rPr>
        <sz val="10"/>
        <color indexed="50"/>
        <rFont val="Arial"/>
        <family val="2"/>
      </rPr>
      <t>V</t>
    </r>
    <r>
      <rPr>
        <sz val="10"/>
        <rFont val="Arial"/>
        <family val="2"/>
      </rPr>
      <t>A-</t>
    </r>
    <r>
      <rPr>
        <sz val="10"/>
        <color indexed="50"/>
        <rFont val="Arial"/>
        <family val="2"/>
      </rPr>
      <t>VITALIDAD)</t>
    </r>
  </si>
  <si>
    <r>
      <t>RENCORPORACIÓN LABORAL  (PES</t>
    </r>
    <r>
      <rPr>
        <sz val="10"/>
        <color indexed="50"/>
        <rFont val="Arial"/>
        <family val="2"/>
      </rPr>
      <t>V</t>
    </r>
    <r>
      <rPr>
        <sz val="10"/>
        <rFont val="Arial"/>
        <family val="2"/>
      </rPr>
      <t>A-</t>
    </r>
    <r>
      <rPr>
        <sz val="10"/>
        <color indexed="50"/>
        <rFont val="Arial"/>
        <family val="2"/>
      </rPr>
      <t>VITALIDAD)</t>
    </r>
  </si>
  <si>
    <r>
      <t>TELETRABAJO  (PES</t>
    </r>
    <r>
      <rPr>
        <sz val="10"/>
        <color indexed="50"/>
        <rFont val="Arial"/>
        <family val="2"/>
      </rPr>
      <t>V</t>
    </r>
    <r>
      <rPr>
        <sz val="10"/>
        <rFont val="Arial"/>
        <family val="2"/>
      </rPr>
      <t>A-</t>
    </r>
    <r>
      <rPr>
        <sz val="10"/>
        <color indexed="50"/>
        <rFont val="Arial"/>
        <family val="2"/>
      </rPr>
      <t>VITALIDAD)</t>
    </r>
  </si>
  <si>
    <r>
      <rPr>
        <b/>
        <sz val="10"/>
        <color rgb="FFFFFFFF"/>
        <rFont val="Arial"/>
        <family val="2"/>
      </rPr>
      <t>CONDICIONES DE SEGURIDAD - GESTION DE PELIGROS Y RIESGOS (PESV</t>
    </r>
    <r>
      <rPr>
        <b/>
        <sz val="10"/>
        <color rgb="FFFF6600"/>
        <rFont val="Arial"/>
        <family val="2"/>
      </rPr>
      <t>A- AMBIENTES DE TRABAJO SEGURO)</t>
    </r>
  </si>
  <si>
    <r>
      <t xml:space="preserve">Actualizacion  de la Matriz Peligros, con participación de los colaboradores por sede según necesidad, </t>
    </r>
    <r>
      <rPr>
        <b/>
        <sz val="10"/>
        <color rgb="FF000000"/>
        <rFont val="Arial"/>
        <family val="2"/>
      </rPr>
      <t>involucrando riesgo vial.</t>
    </r>
  </si>
  <si>
    <t xml:space="preserve">
Consultores ARL</t>
  </si>
  <si>
    <r>
      <t xml:space="preserve">Estructura del programa para la Gestión del Riesgo Público: </t>
    </r>
    <r>
      <rPr>
        <sz val="10"/>
        <rFont val="Calibri"/>
        <family val="2"/>
      </rPr>
      <t>Actualizacion programa de  prevención del riesgo publico, alineada  a la  estrategia de sana convivencia</t>
    </r>
  </si>
  <si>
    <r>
      <rPr>
        <b/>
        <sz val="10"/>
        <color indexed="8"/>
        <rFont val="Arial"/>
        <family val="2"/>
      </rPr>
      <t xml:space="preserve">Paso 10. Competencia y plan de formacion (SEGUIMIENTO A PLAN DE CAPACITACION): </t>
    </r>
    <r>
      <rPr>
        <sz val="10"/>
        <color indexed="8"/>
        <rFont val="Arial"/>
        <family val="2"/>
      </rPr>
      <t xml:space="preserve">
* Seguridad Vial para todos los actores de la vía.
* Normatividad de tránsito Código Nacional de tránsito
* Manejo defensivo (conducción para la vida).</t>
    </r>
  </si>
  <si>
    <r>
      <rPr>
        <b/>
        <sz val="10"/>
        <color indexed="8"/>
        <rFont val="Arial"/>
        <family val="2"/>
      </rPr>
      <t>PASO 12.plan de preparacion y respuesta ante emergerncias viales</t>
    </r>
    <r>
      <rPr>
        <sz val="10"/>
        <color indexed="8"/>
        <rFont val="Arial"/>
        <family val="2"/>
      </rPr>
      <t xml:space="preserve">
Simulacro vial </t>
    </r>
  </si>
  <si>
    <r>
      <rPr>
        <b/>
        <sz val="10"/>
        <color rgb="FF000000"/>
        <rFont val="Arial"/>
        <family val="2"/>
      </rPr>
      <t>PASO 20</t>
    </r>
    <r>
      <rPr>
        <sz val="10"/>
        <color indexed="8"/>
        <rFont val="Arial"/>
        <family val="2"/>
      </rPr>
      <t xml:space="preserve"> Indicadores y Reporte de autogestion PESV (SEGUIMIENTO)
1) Tasa de siniestros viales por nivel de perdida
2) Costo siniestros viales por nivel de pérdida.
3) Riesgos de Seguridad Vial Identificados.
4) Gestión de riesgos viales.
5) Cumplimiento Metas PESV.
6) Cumplimiento actividades plan anual PESV.
7) % Exceso Jornadas Laborales Conductores.
8) Cobertura programa de Gestión Velocidad Empresarial.
9) Excesos Límite de Velocidad Laboral.
10) Inspecciones Diarias Preoperacionales.
11) Cumplimiento plan de mantenimiento de vehículos.
12) Cumplimiento plan de formación en seguridad vial.
13) Cobertura plan de formación en seguridad vial.
14) No conformidades Audítoría Cerradas. </t>
    </r>
  </si>
  <si>
    <r>
      <rPr>
        <b/>
        <sz val="10"/>
        <color indexed="8"/>
        <rFont val="Arial"/>
        <family val="2"/>
      </rPr>
      <t>PASO 23: SEGUIMIENTO NO conformidades Audítoría Cerradas.</t>
    </r>
    <r>
      <rPr>
        <sz val="10"/>
        <color indexed="8"/>
        <rFont val="Arial"/>
        <family val="2"/>
      </rPr>
      <t xml:space="preserve">
Ingresar información al indicador </t>
    </r>
  </si>
  <si>
    <r>
      <rPr>
        <b/>
        <sz val="10"/>
        <color rgb="FF003366"/>
        <rFont val="Arial"/>
        <family val="2"/>
      </rPr>
      <t xml:space="preserve">PROGRAMAS PREVENCIÓN DE CAÍDAS A NIVEL
</t>
    </r>
    <r>
      <rPr>
        <sz val="10"/>
        <color rgb="FF000000"/>
        <rFont val="Arial"/>
        <family val="2"/>
      </rPr>
      <t>Revision, Actualizacion Documental Programa de Prevencion  Caidas a Mismo Nivel.</t>
    </r>
  </si>
  <si>
    <r>
      <rPr>
        <b/>
        <sz val="10"/>
        <color indexed="56"/>
        <rFont val="Arial"/>
        <family val="2"/>
      </rPr>
      <t>PROGRAMAS PREVENCIÓN DE CAÍDAS A NIVEL</t>
    </r>
    <r>
      <rPr>
        <sz val="10"/>
        <rFont val="Arial"/>
        <family val="2"/>
      </rPr>
      <t xml:space="preserve">
Revision, Actualizacion Documental Programa de Prevencion  Caidas a Mismo Nivel.
Definición de áreas criticas
Creación de encuesta - Aplicación de encuesta en áreas criticas</t>
    </r>
  </si>
  <si>
    <r>
      <rPr>
        <b/>
        <sz val="10"/>
        <color indexed="56"/>
        <rFont val="Arial"/>
        <family val="2"/>
      </rPr>
      <t>Estrategia "Cuida tu ser" - Poder trabajar de forma segura</t>
    </r>
    <r>
      <rPr>
        <sz val="10"/>
        <rFont val="Arial"/>
        <family val="2"/>
      </rPr>
      <t xml:space="preserve">
*Inspección de condiciones inseguras que puedan producir en el colaborador riesgo de accidente por caidas a nivel
* Seguimiento de hallazgos </t>
    </r>
  </si>
  <si>
    <r>
      <rPr>
        <b/>
        <sz val="10"/>
        <color indexed="56"/>
        <rFont val="Arial"/>
        <family val="2"/>
      </rPr>
      <t>Estrategia "Cuida tu ser" - Saber trabajar de forma segura</t>
    </r>
    <r>
      <rPr>
        <sz val="10"/>
        <rFont val="Arial"/>
        <family val="2"/>
      </rPr>
      <t xml:space="preserve">
* Taller de intervención con los colaboradores que sufren AT relacionados con las caídas a nivel 
* Capacitaciones y sensibilizaciones </t>
    </r>
  </si>
  <si>
    <r>
      <rPr>
        <b/>
        <sz val="10"/>
        <color indexed="56"/>
        <rFont val="Arial"/>
        <family val="2"/>
      </rPr>
      <t>Estrategia "Cuida tu ser" - Querer trabajar de forma segura</t>
    </r>
    <r>
      <rPr>
        <sz val="10"/>
        <rFont val="Arial"/>
        <family val="2"/>
      </rPr>
      <t xml:space="preserve">
* Elaboración de estrategias de intervención del Cuidado integral  con el programa de riesgo psicosocial y dirigido a los colaboradores de grupo foco de intervención determinados en el programa de prevención de caídas a nivel.
* Desarrollar el taller en grupos focos de intervención.</t>
    </r>
  </si>
  <si>
    <r>
      <rPr>
        <b/>
        <sz val="10"/>
        <rFont val="Arial"/>
        <family val="2"/>
      </rPr>
      <t>Gestion Documental:</t>
    </r>
    <r>
      <rPr>
        <sz val="10"/>
        <rFont val="Arial"/>
        <family val="2"/>
      </rPr>
      <t xml:space="preserve">
Revisar y/o actuallizar documentos, procedimientos, instructivos  anexos al programa de Riesgo Químico.</t>
    </r>
  </si>
  <si>
    <r>
      <t>Actualización y/o ajuste de la matriz de de</t>
    </r>
    <r>
      <rPr>
        <b/>
        <sz val="10"/>
        <color rgb="FF002060"/>
        <rFont val="Arial"/>
        <family val="2"/>
      </rPr>
      <t xml:space="preserve"> inventario de sustancias químicas</t>
    </r>
    <r>
      <rPr>
        <sz val="10"/>
        <rFont val="Arial"/>
        <family val="2"/>
      </rPr>
      <t xml:space="preserve">, de acuerdo con los cambios y adquisiciones que se presenten en la institución.Y </t>
    </r>
    <r>
      <rPr>
        <b/>
        <sz val="10"/>
        <color rgb="FF002060"/>
        <rFont val="Arial"/>
        <family val="2"/>
      </rPr>
      <t>Caracterizacion de uso de sustancias prioritarias</t>
    </r>
  </si>
  <si>
    <r>
      <rPr>
        <b/>
        <sz val="10"/>
        <rFont val="Arial"/>
        <family val="2"/>
      </rPr>
      <t>INSPECCIÓNES</t>
    </r>
    <r>
      <rPr>
        <sz val="10"/>
        <rFont val="Arial"/>
        <family val="2"/>
      </rPr>
      <t xml:space="preserve">
* Cronograma de inspecciones
Identificar condiciones de trabajo desfavorables y proponer recomendaciones de mejora. Incluyendo procesos con manipulación de sustancias químicas de Alto Riesgo
*Seguimientos a matriz de hallazgos de las  inspecciones : identificar actividades/áreas críticas/procesos criticos que tengan un alto potencial de generar accidentes de trabajo por exposición a sustancias químicas y procesos industriales, de acuerdo con la matriz de peligros e inspecciones</t>
    </r>
  </si>
  <si>
    <r>
      <rPr>
        <b/>
        <sz val="10"/>
        <rFont val="Arial"/>
        <family val="2"/>
      </rPr>
      <t>Simulacros:</t>
    </r>
    <r>
      <rPr>
        <sz val="10"/>
        <rFont val="Arial"/>
        <family val="2"/>
      </rPr>
      <t xml:space="preserve">  Desarrollo de  simulacros  por derrame de sustancias químicas. </t>
    </r>
  </si>
  <si>
    <r>
      <rPr>
        <b/>
        <sz val="10"/>
        <rFont val="Arial"/>
        <family val="2"/>
      </rPr>
      <t xml:space="preserve">GESTIÓN DOCUMENTAL:
</t>
    </r>
    <r>
      <rPr>
        <sz val="10"/>
        <rFont val="Arial"/>
        <family val="2"/>
      </rPr>
      <t xml:space="preserve">
1) Revisión y Actualización del Programa general de  Riesgo Mecanico de acuerdo a necesidad - LISTADO MAESTRO REALCIONADO
</t>
    </r>
  </si>
  <si>
    <r>
      <rPr>
        <b/>
        <sz val="10"/>
        <rFont val="Arial"/>
        <family val="2"/>
      </rPr>
      <t>INSPECCIÓNES:</t>
    </r>
    <r>
      <rPr>
        <sz val="10"/>
        <rFont val="Arial"/>
        <family val="2"/>
      </rPr>
      <t xml:space="preserve">
 Ejecutar cronograma y seguimiento a hallazgos</t>
    </r>
  </si>
  <si>
    <r>
      <rPr>
        <b/>
        <sz val="10"/>
        <rFont val="Arial"/>
        <family val="2"/>
      </rPr>
      <t xml:space="preserve">
ARTICULACION TERCEROS (MECANICO):</t>
    </r>
    <r>
      <rPr>
        <sz val="10"/>
        <rFont val="Arial"/>
        <family val="2"/>
      </rPr>
      <t xml:space="preserve">
1) Realizar mesa de trabajo con empresas tercerizadas asensores y plantas electricas dentro de las instalaciones de la subred.
3) Revision documental de terceros y seguimiento segun aplique
</t>
    </r>
  </si>
  <si>
    <r>
      <rPr>
        <b/>
        <sz val="10"/>
        <rFont val="Arial"/>
        <family val="2"/>
      </rPr>
      <t xml:space="preserve">GESTIÓN DOCUMENTAL:
</t>
    </r>
    <r>
      <rPr>
        <sz val="10"/>
        <rFont val="Arial"/>
        <family val="2"/>
      </rPr>
      <t xml:space="preserve">
1) Revisión y Actualización del Programa general de  TAR de acuerdo a necesidad - LISTADO MAESTRO REALCIONADO
</t>
    </r>
  </si>
  <si>
    <r>
      <rPr>
        <b/>
        <sz val="10"/>
        <rFont val="Arial"/>
        <family val="2"/>
      </rPr>
      <t xml:space="preserve">
ARTICULACION TERCEROS (TAR):</t>
    </r>
    <r>
      <rPr>
        <sz val="10"/>
        <rFont val="Arial"/>
        <family val="2"/>
      </rPr>
      <t xml:space="preserve">
1) Realizar mesa de trabajo con empresas tercerizadas que ejecutan TAR dentro de las instalaciones de la subred.
2) Realizar mesa de trabajo con empresas tercerizadas fumigacion, desratizacion y desinsectacion dentro de las instalaciones de la subred.
3) Revision documental de terceros y seguimiento segun aplique
</t>
    </r>
  </si>
  <si>
    <t>Listado de seguimiento y entrega EPP- (CAPACITACION USO ADECUADO DE LOS EPP)</t>
  </si>
  <si>
    <r>
      <t>PROMOCION  DE LA SALUD EN EL TRABAJO  . (PES</t>
    </r>
    <r>
      <rPr>
        <b/>
        <sz val="10"/>
        <color indexed="17"/>
        <rFont val="Arial"/>
        <family val="2"/>
      </rPr>
      <t>V</t>
    </r>
    <r>
      <rPr>
        <b/>
        <sz val="10"/>
        <color indexed="8"/>
        <rFont val="Arial"/>
        <family val="2"/>
      </rPr>
      <t>A-</t>
    </r>
    <r>
      <rPr>
        <b/>
        <sz val="10"/>
        <color indexed="17"/>
        <rFont val="Arial"/>
        <family val="2"/>
      </rPr>
      <t>VITALIDAD)</t>
    </r>
  </si>
  <si>
    <r>
      <rPr>
        <b/>
        <sz val="10"/>
        <color rgb="FF000000"/>
        <rFont val="Arial"/>
        <family val="2"/>
      </rPr>
      <t xml:space="preserve">GESTION DOCUMENTAL: 
</t>
    </r>
    <r>
      <rPr>
        <sz val="10"/>
        <color rgb="FF000000"/>
        <rFont val="Arial"/>
        <family val="2"/>
      </rPr>
      <t>- Actualizacion Programa de Acondicionamineto fisico Y. Deporte seguro
- Caracterización y análisis de la información diagnostico AUTOEVALUACION DIRIGIDA BASICA</t>
    </r>
  </si>
  <si>
    <r>
      <rPr>
        <b/>
        <sz val="10"/>
        <rFont val="Arial"/>
        <family val="2"/>
      </rPr>
      <t>P DEPORTE SEGURO</t>
    </r>
    <r>
      <rPr>
        <sz val="10"/>
        <rFont val="Arial"/>
        <family val="2"/>
      </rPr>
      <t xml:space="preserve">
- continuidad 2025 para participar en actividades deportivas
-</t>
    </r>
    <r>
      <rPr>
        <sz val="10"/>
        <color theme="9"/>
        <rFont val="Arial"/>
        <family val="2"/>
      </rPr>
      <t>Valoracion osteomiuscular estrategia CAN</t>
    </r>
    <r>
      <rPr>
        <sz val="10"/>
        <rFont val="Arial"/>
        <family val="2"/>
      </rPr>
      <t xml:space="preserve">
</t>
    </r>
    <r>
      <rPr>
        <b/>
        <sz val="10"/>
        <rFont val="Arial"/>
        <family val="2"/>
      </rPr>
      <t>MESOCICLO DE ACTIVIDAD FISICA:</t>
    </r>
    <r>
      <rPr>
        <sz val="10"/>
        <rFont val="Arial"/>
        <family val="2"/>
      </rPr>
      <t xml:space="preserve">
-FASE ADAPTACION
-FASE PROGRESION
-FASE EVOLUCION EN CONDICION BASICA
FASE CAPACITACION : PLAN DE CAPACITACION </t>
    </r>
  </si>
  <si>
    <r>
      <rPr>
        <b/>
        <sz val="10"/>
        <color rgb="FF000000"/>
        <rFont val="Arial"/>
        <family val="2"/>
      </rPr>
      <t xml:space="preserve">GESTION DOCUMENTAL: 
</t>
    </r>
    <r>
      <rPr>
        <sz val="10"/>
        <color rgb="FF000000"/>
        <rFont val="Arial"/>
        <family val="2"/>
      </rPr>
      <t>- Actualizacion del Programa de de prevencion del riesgo cardiovascular.
- Analisis de informacion Encuesta perfil sociodemografico...
- Análisis de la información diagnostico condiciones de salud 2026)</t>
    </r>
  </si>
  <si>
    <r>
      <rPr>
        <b/>
        <sz val="10"/>
        <color rgb="FF000000"/>
        <rFont val="Arial"/>
        <family val="2"/>
      </rPr>
      <t xml:space="preserve">R.CVC
</t>
    </r>
    <r>
      <rPr>
        <sz val="10"/>
        <color rgb="FF000000"/>
        <rFont val="Arial"/>
        <family val="2"/>
      </rPr>
      <t>-  Valoraciones por nutrición, educador físico, medicina y psicología. 
- Caracterización y análisis de la información de la Estrategia Perder es Ganar. 
- Tamizaje Enfermedades Crônicas</t>
    </r>
  </si>
  <si>
    <r>
      <rPr>
        <b/>
        <sz val="10"/>
        <color rgb="FF000000"/>
        <rFont val="Arial"/>
        <family val="2"/>
      </rPr>
      <t>Campañas de Prevencion en Salud</t>
    </r>
    <r>
      <rPr>
        <sz val="10"/>
        <color rgb="FF000000"/>
        <rFont val="Arial"/>
        <family val="2"/>
      </rPr>
      <t xml:space="preserve"> 
- Dia mundial de la obesidad 4 de marzo
-Dia mundial de la prev ca 4 febrero
- Dia mundial de la salud 7 abril
- Dia mundial de la hipertension 17 maYO
- Dia mundial de corazon 
- Dia mundial de la deabetes 14 NOVIEMBRE
-Dia mundial riñon 12 marzo
-Dia mundial prevencion ACV OCT 29</t>
    </r>
  </si>
  <si>
    <r>
      <t>SVE PREVENCIÓN Y CONTROL DEL RIESGO BIOLÓGICO (PESV</t>
    </r>
    <r>
      <rPr>
        <b/>
        <sz val="10"/>
        <color indexed="53"/>
        <rFont val="Arial"/>
        <family val="2"/>
      </rPr>
      <t>A -</t>
    </r>
    <r>
      <rPr>
        <b/>
        <sz val="10"/>
        <color indexed="17"/>
        <rFont val="Arial"/>
        <family val="2"/>
      </rPr>
      <t xml:space="preserve"> </t>
    </r>
    <r>
      <rPr>
        <b/>
        <sz val="10"/>
        <color indexed="53"/>
        <rFont val="Arial"/>
        <family val="2"/>
      </rPr>
      <t>AMBIENTES DE TRABAJO SEGURO)</t>
    </r>
  </si>
  <si>
    <r>
      <t>SVE PARA LA PREVENCIÓN DE DESORDENES MUSCULO ESQUELETICOS  (PES</t>
    </r>
    <r>
      <rPr>
        <b/>
        <sz val="10"/>
        <color indexed="50"/>
        <rFont val="Arial"/>
        <family val="2"/>
      </rPr>
      <t>V</t>
    </r>
    <r>
      <rPr>
        <b/>
        <sz val="10"/>
        <rFont val="Arial"/>
        <family val="2"/>
      </rPr>
      <t>A</t>
    </r>
    <r>
      <rPr>
        <b/>
        <sz val="10"/>
        <color indexed="50"/>
        <rFont val="Arial"/>
        <family val="2"/>
      </rPr>
      <t>-VITALIDAD</t>
    </r>
    <r>
      <rPr>
        <b/>
        <sz val="10"/>
        <rFont val="Arial"/>
        <family val="2"/>
      </rPr>
      <t>)</t>
    </r>
  </si>
  <si>
    <r>
      <rPr>
        <b/>
        <sz val="10"/>
        <color indexed="56"/>
        <rFont val="Arial"/>
        <family val="2"/>
      </rPr>
      <t xml:space="preserve">DOCUMENTACION DEL SVE DME: </t>
    </r>
    <r>
      <rPr>
        <b/>
        <sz val="10"/>
        <rFont val="Arial"/>
        <family val="2"/>
      </rPr>
      <t xml:space="preserve">
*</t>
    </r>
    <r>
      <rPr>
        <sz val="10"/>
        <rFont val="Arial"/>
        <family val="2"/>
      </rPr>
      <t>Actualizacion de  documentación del SVE DME-TELETRABAJO- VDT-PAUSAS ACTIVAS 
* Diagnóstico integral: Caracterización de accidentalidad y ausentismo OM (Caracterización del riesgo expresado)
* Caracterización de áreas críticas por DME y gestión de riesgo</t>
    </r>
  </si>
  <si>
    <r>
      <rPr>
        <b/>
        <sz val="10"/>
        <color indexed="56"/>
        <rFont val="Arial"/>
        <family val="2"/>
      </rPr>
      <t>INSPECCION DME</t>
    </r>
    <r>
      <rPr>
        <sz val="10"/>
        <rFont val="Arial"/>
        <family val="2"/>
      </rPr>
      <t xml:space="preserve">
* Inspección de puesto de trabajo a colaboradores por identificaciòn de condiciòn de riesgo por DME  (cargos criticos, gestión de riesgo y VDT) TRABAJO EN CASA, CAMILLAS
*  Alimentacion de la informacion en la matriz de Mejoras</t>
    </r>
  </si>
  <si>
    <r>
      <rPr>
        <b/>
        <sz val="10"/>
        <color indexed="56"/>
        <rFont val="Arial"/>
        <family val="2"/>
      </rPr>
      <t xml:space="preserve">Intervención a sintomáticos y casos: </t>
    </r>
    <r>
      <rPr>
        <sz val="10"/>
        <rFont val="Arial"/>
        <family val="2"/>
      </rPr>
      <t xml:space="preserve">
* Seguimiento a sintomaticos y casos con los colaboradores. (inspecciòn, sensibilizaciòn )
*Informe de perfil sociodemogràfico 
* Campaña de prevencion de los DME - ACTIVIDAD FISISCA
* Taller -CAN</t>
    </r>
  </si>
  <si>
    <r>
      <t>PROGRAMA DE PROTECCIÓN RADIOLÓGICA - (PESV</t>
    </r>
    <r>
      <rPr>
        <b/>
        <sz val="10"/>
        <color indexed="53"/>
        <rFont val="Arial"/>
        <family val="2"/>
      </rPr>
      <t>A</t>
    </r>
    <r>
      <rPr>
        <b/>
        <sz val="10"/>
        <color indexed="17"/>
        <rFont val="Arial"/>
        <family val="2"/>
      </rPr>
      <t>-</t>
    </r>
    <r>
      <rPr>
        <b/>
        <sz val="10"/>
        <rFont val="Arial"/>
        <family val="2"/>
      </rPr>
      <t xml:space="preserve"> </t>
    </r>
    <r>
      <rPr>
        <b/>
        <sz val="10"/>
        <color indexed="53"/>
        <rFont val="Arial"/>
        <family val="2"/>
      </rPr>
      <t>AMBIENTES DE TRABAJO SEGURO)</t>
    </r>
  </si>
  <si>
    <r>
      <t>GESTIÓN PSICOSOCIAL (PE</t>
    </r>
    <r>
      <rPr>
        <b/>
        <sz val="10"/>
        <color indexed="62"/>
        <rFont val="Arial"/>
        <family val="2"/>
      </rPr>
      <t>S</t>
    </r>
    <r>
      <rPr>
        <b/>
        <sz val="10"/>
        <rFont val="Arial"/>
        <family val="2"/>
      </rPr>
      <t>VA -</t>
    </r>
    <r>
      <rPr>
        <b/>
        <sz val="10"/>
        <color indexed="62"/>
        <rFont val="Arial"/>
        <family val="2"/>
      </rPr>
      <t xml:space="preserve"> SALUD MENTAL</t>
    </r>
    <r>
      <rPr>
        <b/>
        <sz val="10"/>
        <rFont val="Arial"/>
        <family val="2"/>
      </rPr>
      <t>)</t>
    </r>
  </si>
  <si>
    <r>
      <rPr>
        <b/>
        <sz val="10"/>
        <color indexed="56"/>
        <rFont val="Arial"/>
        <family val="2"/>
      </rPr>
      <t>1. GESTION DOCUMENTAL</t>
    </r>
    <r>
      <rPr>
        <sz val="10"/>
        <rFont val="Arial"/>
        <family val="2"/>
      </rPr>
      <t xml:space="preserve">
1.1 Actualización documentación Psicosocial 
1.2 Revisión de IPVER </t>
    </r>
  </si>
  <si>
    <r>
      <rPr>
        <b/>
        <sz val="10"/>
        <color indexed="62"/>
        <rFont val="Arial"/>
        <family val="2"/>
      </rPr>
      <t>2. SEGUIMIENTO A RECOMENDACIONES EGO (PLAN DE ACCION)</t>
    </r>
    <r>
      <rPr>
        <sz val="10"/>
        <rFont val="Arial"/>
        <family val="2"/>
      </rPr>
      <t xml:space="preserve">
2.1 Ejecución y seguimiento a las acciones reportadas en EGO</t>
    </r>
  </si>
  <si>
    <r>
      <rPr>
        <b/>
        <sz val="10"/>
        <color indexed="56"/>
        <rFont val="Arial"/>
        <family val="2"/>
      </rPr>
      <t>3</t>
    </r>
    <r>
      <rPr>
        <b/>
        <sz val="10"/>
        <color indexed="8"/>
        <rFont val="Arial"/>
        <family val="2"/>
      </rPr>
      <t xml:space="preserve">. </t>
    </r>
    <r>
      <rPr>
        <b/>
        <sz val="10"/>
        <color rgb="FF002060"/>
        <rFont val="Arial"/>
        <family val="2"/>
      </rPr>
      <t>BATERIA DE RIESGO PSICOSOCIAL</t>
    </r>
    <r>
      <rPr>
        <sz val="10"/>
        <color indexed="8"/>
        <rFont val="Arial"/>
        <family val="2"/>
      </rPr>
      <t xml:space="preserve">
3.1 Definición de población a evaluar, gestión de espacios , elaboración de cronograma y definición de proveedor.
3.2 Aplicación de bateria riesgo psicosocial en áreas priorizadas. 
3.3 Entrega para digitalización de encuestas </t>
    </r>
  </si>
  <si>
    <r>
      <rPr>
        <b/>
        <sz val="10"/>
        <color indexed="56"/>
        <rFont val="Arial"/>
        <family val="2"/>
      </rPr>
      <t xml:space="preserve">4. ESTRATEGIA PROMOCION DE LA SALUD MENTAL/INTERVENCION DE ACUERDO CON BATERIA RPS (acciones de promoción de la salud mental, prevención de problemas y trastornos mentales, y consumo de sustancias psicoactivas en el ámbito laboral de acuerdo al decreto 0728 de 2025). </t>
    </r>
    <r>
      <rPr>
        <sz val="10"/>
        <rFont val="Arial"/>
        <family val="2"/>
      </rPr>
      <t xml:space="preserve">
4.1 Prevención del consumo de tabaco,spa, alcohol y medicamentos
4.2 Prevencion de suicidio - depresión y ansiedad
4.3 Duelo 
4.4 Habilidades para la vida. 
4.5 competencias blandas 
4.6  Promoción de la sana convivencia y prevención de acoso laboral y acoso sexual.
4.7 Asociada a burnout por medio de difusión de curso 
4.8 Diseño, socialización e implementación de protocolo para manejo de crisis en el trabajo y dar alcanzo a la adopción de los protocolos del Ministerio de trabajo</t>
    </r>
  </si>
  <si>
    <r>
      <t>5</t>
    </r>
    <r>
      <rPr>
        <b/>
        <sz val="10"/>
        <color rgb="FF002060"/>
        <rFont val="Arial"/>
        <family val="2"/>
      </rPr>
      <t>. ACOMPAÑAMIENTO A COMITÉ DE CONVIVENCIA LABORAL CCL  2025-2027</t>
    </r>
    <r>
      <rPr>
        <sz val="10"/>
        <rFont val="Arial"/>
        <family val="2"/>
      </rPr>
      <t xml:space="preserve">
* Normatividad vigente  - Ley 1010 de 2008 - Ley 2365 de 2024 - Resolución 3461 de 2025.
* Capacitación de documentación, política y formatos.  
* Acompañamiento del reglamento interno y procedimiento de manejo de información confidencial
* Promoción de la sana convivencia con enfoque de género
* Diligenciamiento a cláusula de confidencialidad
* Capacitación en primeros auxilios psicologicos, comunicación y manejo de conflictos 
"</t>
    </r>
  </si>
  <si>
    <r>
      <rPr>
        <b/>
        <sz val="10"/>
        <color indexed="56"/>
        <rFont val="Arial"/>
        <family val="2"/>
      </rPr>
      <t xml:space="preserve">6. CENTRO DE ESCUCHA </t>
    </r>
    <r>
      <rPr>
        <sz val="10"/>
        <rFont val="Arial"/>
        <family val="2"/>
      </rPr>
      <t xml:space="preserve">
* Asesoria y acompañamiento individual
* Promoción de la utilización de los servicios de salud mental de las EPS
* Promoción de la linea de acompañamiento emocional de la ARL SURA
* Promoción de la salud mental por medio de las formaciones virtuales en habilidades blandas de ARL SURA 
* Acompañamiento a casos foco (Ausentismo por accidentalidad y enfermedad de la esfera mental)
* Seguimiento a casos calificados  </t>
    </r>
  </si>
  <si>
    <r>
      <t xml:space="preserve">7. ARTICULACIÓN CON OTRAS ESTRATEGIAS DE GESTIÓN DE RIESGOS 
</t>
    </r>
    <r>
      <rPr>
        <sz val="10"/>
        <color indexed="10"/>
        <rFont val="Arial"/>
        <family val="2"/>
      </rPr>
      <t xml:space="preserve">1. </t>
    </r>
    <r>
      <rPr>
        <sz val="10"/>
        <color indexed="8"/>
        <rFont val="Arial"/>
        <family val="2"/>
      </rPr>
      <t>Accidentalidad 
3. Taller vivencia primeros auxilios psicológicos - brigada de emergencia, COPASST y Cómite de convivencia
4. Estrategia sana convivencia y prevención de las violencias en el trabajo (Elaboración curso virtual para ser colgado en la plataforma de la Subred Sur E.S.E).</t>
    </r>
  </si>
  <si>
    <r>
      <rPr>
        <b/>
        <sz val="10"/>
        <color indexed="56"/>
        <rFont val="Arial"/>
        <family val="2"/>
      </rPr>
      <t xml:space="preserve">8. GESTION ORGANIZACIONAL </t>
    </r>
    <r>
      <rPr>
        <sz val="10"/>
        <rFont val="Arial"/>
        <family val="2"/>
      </rPr>
      <t xml:space="preserve">
* Diagnostico EGO (Evaluación de la gestión Organizacional) aplicación MEDIANTE HERRAMIENTA arl</t>
    </r>
  </si>
  <si>
    <r>
      <rPr>
        <b/>
        <sz val="10"/>
        <color indexed="56"/>
        <rFont val="Arial"/>
        <family val="2"/>
      </rPr>
      <t>9. POLITICA PREVENCION DE CONSUMO</t>
    </r>
    <r>
      <rPr>
        <sz val="10"/>
        <rFont val="Arial"/>
        <family val="2"/>
      </rPr>
      <t xml:space="preserve">
* Actividades prevención consumo alcohol, SPA, medicamentos y tabaco
* Tamizajes
* Indicadores almera (semestral)</t>
    </r>
  </si>
  <si>
    <r>
      <t>PROGRAMA DE PREVENCIÓN DE EXPOSICIÓN A FORMALDEHIDO (PESV</t>
    </r>
    <r>
      <rPr>
        <b/>
        <sz val="10"/>
        <color indexed="53"/>
        <rFont val="Arial"/>
        <family val="2"/>
      </rPr>
      <t>A-</t>
    </r>
    <r>
      <rPr>
        <b/>
        <sz val="10"/>
        <rFont val="Arial"/>
        <family val="2"/>
      </rPr>
      <t xml:space="preserve"> </t>
    </r>
    <r>
      <rPr>
        <b/>
        <sz val="10"/>
        <color indexed="53"/>
        <rFont val="Arial"/>
        <family val="2"/>
      </rPr>
      <t>AMBIENTES DE TRABAJO SEGURO)</t>
    </r>
  </si>
  <si>
    <r>
      <rPr>
        <b/>
        <sz val="10"/>
        <color rgb="FF000000"/>
        <rFont val="Arial"/>
        <family val="2"/>
      </rPr>
      <t>GESTION DOCUMENTAL</t>
    </r>
    <r>
      <rPr>
        <sz val="10"/>
        <color rgb="FF000000"/>
        <rFont val="Arial"/>
        <family val="2"/>
      </rPr>
      <t>: 
- Revisión y actualización de los documentos de los programas de vigilancia epidemiológica para la exposición a Formaldehído 
- Analisis resultados paraclinicos</t>
    </r>
  </si>
  <si>
    <r>
      <rPr>
        <b/>
        <sz val="10"/>
        <color rgb="FF000000"/>
        <rFont val="Arial"/>
        <family val="2"/>
      </rPr>
      <t>SIMULACROS</t>
    </r>
    <r>
      <rPr>
        <sz val="10"/>
        <color rgb="FF000000"/>
        <rFont val="Arial"/>
        <family val="2"/>
      </rPr>
      <t>: 
- Planeacion y ejecucion de simulacro de emergencoias por derrame de formaldehido</t>
    </r>
  </si>
  <si>
    <r>
      <rPr>
        <b/>
        <sz val="10"/>
        <rFont val="Arial"/>
        <family val="2"/>
      </rPr>
      <t>INSPECCIONES:</t>
    </r>
    <r>
      <rPr>
        <sz val="10"/>
        <rFont val="Arial"/>
        <family val="2"/>
      </rPr>
      <t xml:space="preserve">
- Incluir en  Cronograma. De riesgo quimico
- Inspección de seguridad a los servicios de la entidad donde se presenta exposición a Formaldehído.
</t>
    </r>
  </si>
  <si>
    <r>
      <t>INCCIDENTE DE TRABAJO Y ENFERMEDAD LABORAL (PES</t>
    </r>
    <r>
      <rPr>
        <b/>
        <sz val="10"/>
        <color indexed="50"/>
        <rFont val="Arial"/>
        <family val="2"/>
      </rPr>
      <t>V</t>
    </r>
    <r>
      <rPr>
        <b/>
        <sz val="10"/>
        <rFont val="Arial"/>
        <family val="2"/>
      </rPr>
      <t>A-</t>
    </r>
    <r>
      <rPr>
        <b/>
        <sz val="10"/>
        <color indexed="50"/>
        <rFont val="Arial"/>
        <family val="2"/>
      </rPr>
      <t>VITALIDAD</t>
    </r>
    <r>
      <rPr>
        <b/>
        <sz val="10"/>
        <rFont val="Arial"/>
        <family val="2"/>
      </rPr>
      <t>)</t>
    </r>
  </si>
  <si>
    <r>
      <rPr>
        <b/>
        <sz val="10"/>
        <color rgb="FF000000"/>
        <rFont val="Arial"/>
        <family val="2"/>
      </rPr>
      <t>VIGILANCIA DE LAS CONDICIONES DE SALUD (PES</t>
    </r>
    <r>
      <rPr>
        <b/>
        <sz val="10"/>
        <color rgb="FF9BBB59"/>
        <rFont val="Arial"/>
        <family val="2"/>
      </rPr>
      <t>V</t>
    </r>
    <r>
      <rPr>
        <b/>
        <sz val="10"/>
        <color rgb="FF000000"/>
        <rFont val="Arial"/>
        <family val="2"/>
      </rPr>
      <t>A-</t>
    </r>
    <r>
      <rPr>
        <b/>
        <sz val="10"/>
        <color rgb="FF9BBB59"/>
        <rFont val="Arial"/>
        <family val="2"/>
      </rPr>
      <t>VITALIDAD)</t>
    </r>
  </si>
  <si>
    <r>
      <rPr>
        <b/>
        <sz val="10"/>
        <color rgb="FFFFFFFF"/>
        <rFont val="Arial"/>
        <family val="2"/>
      </rPr>
      <t>GESTION DE AMENAZAS (PESV</t>
    </r>
    <r>
      <rPr>
        <b/>
        <sz val="10"/>
        <color rgb="FFFF6600"/>
        <rFont val="Arial"/>
        <family val="2"/>
      </rPr>
      <t>A- AMBIENTES DE TRABAJO SEGURO)</t>
    </r>
  </si>
  <si>
    <r>
      <rPr>
        <b/>
        <sz val="10"/>
        <rFont val="Arial"/>
        <family val="2"/>
      </rPr>
      <t>PLANEACIÓN ESTRATÉGICA - PHGRD</t>
    </r>
    <r>
      <rPr>
        <sz val="10"/>
        <rFont val="Arial"/>
        <family val="2"/>
      </rPr>
      <t xml:space="preserve">
1) Realizar actualización y migración de los anexos del PHGRD de acuerdo criterios de evaluacion SDS.</t>
    </r>
  </si>
  <si>
    <r>
      <rPr>
        <b/>
        <sz val="10"/>
        <rFont val="Arial"/>
        <family val="2"/>
      </rPr>
      <t>DOCUMENTACIÓN PHGRD</t>
    </r>
    <r>
      <rPr>
        <sz val="10"/>
        <rFont val="Arial"/>
        <family val="2"/>
      </rPr>
      <t xml:space="preserve">
1)</t>
    </r>
    <r>
      <rPr>
        <sz val="10"/>
        <color indexed="10"/>
        <rFont val="Arial"/>
        <family val="2"/>
      </rPr>
      <t xml:space="preserve"> </t>
    </r>
    <r>
      <rPr>
        <sz val="10"/>
        <rFont val="Arial"/>
        <family val="2"/>
      </rPr>
      <t xml:space="preserve">Documentar y realizar seguimienton a AVR (Análisis de Vulnerabilidad y Riesgos)
</t>
    </r>
  </si>
  <si>
    <r>
      <rPr>
        <b/>
        <sz val="10"/>
        <rFont val="Arial"/>
        <family val="2"/>
      </rPr>
      <t>INSPECCIONES EQUIPOS EMERGENCIAS</t>
    </r>
    <r>
      <rPr>
        <sz val="10"/>
        <rFont val="Arial"/>
        <family val="2"/>
      </rPr>
      <t xml:space="preserve">
1) Documentar y realizar seguimiento a inspecciones mediante la aplicación de formatos de inspecciones establecidos en el PHGRD sistemáticas a las instalaciones de centros de salud, hospitales o sedes para verificación de los equipos relacionados con la prevención y atención De Emergencias e (Extintores F.E.L  detectores de humo, Sprinkler y botiquín de primeros auxilios entre otros segun cronograma.</t>
    </r>
  </si>
  <si>
    <r>
      <rPr>
        <b/>
        <sz val="10"/>
        <rFont val="Arial"/>
        <family val="2"/>
      </rPr>
      <t>CAPACITACIÓNES Y  SOCIALIZACIÓNES PHGRD</t>
    </r>
    <r>
      <rPr>
        <sz val="10"/>
        <rFont val="Arial"/>
        <family val="2"/>
      </rPr>
      <t xml:space="preserve">
1)</t>
    </r>
    <r>
      <rPr>
        <sz val="10"/>
        <color indexed="10"/>
        <rFont val="Arial"/>
        <family val="2"/>
      </rPr>
      <t xml:space="preserve"> </t>
    </r>
    <r>
      <rPr>
        <sz val="10"/>
        <rFont val="Arial"/>
        <family val="2"/>
      </rPr>
      <t xml:space="preserve">Diseñar cronograma y estrategia de capacitación y/o Socialización del  Plan Hospitalario de Gestion del Riesgo de Desastres (PHGRD) enmarcadas en la acciones " </t>
    </r>
    <r>
      <rPr>
        <b/>
        <sz val="10"/>
        <rFont val="Arial"/>
        <family val="2"/>
      </rPr>
      <t xml:space="preserve">Únete al llamado del Cuidado en Emergencias del PHGRD" </t>
    </r>
  </si>
  <si>
    <r>
      <t xml:space="preserve">2) Realizar seguimiento a capacitaciones y/o Socializaciones del  Plan Hospitalario de  Gestion del Riesgo de Desastres (PHGRD) enmarcadas en la acciones </t>
    </r>
    <r>
      <rPr>
        <b/>
        <sz val="10"/>
        <rFont val="Arial"/>
        <family val="2"/>
      </rPr>
      <t xml:space="preserve">" Únete al llamado del Cuidado en Emergencias del PHGRD" </t>
    </r>
  </si>
  <si>
    <r>
      <rPr>
        <b/>
        <sz val="10"/>
        <rFont val="Arial"/>
        <family val="2"/>
      </rPr>
      <t xml:space="preserve">ÍNDICE DE SEGURIDAD HOSPITALARIA (ISH)
</t>
    </r>
    <r>
      <rPr>
        <sz val="10"/>
        <rFont val="Arial"/>
        <family val="2"/>
      </rPr>
      <t xml:space="preserve">1) Actualizar la Resolución del Equipo Evaluador de ISH, de acuerdo al nuevo equipo administrativo vigencia 2025 segun necesidad. 
2) Realizar seguimiento a la ejecución del Indice de Seguridad Hospitalaria (ISH),   en los Hospitales identificados de acuerdo a cronograma proyectado por el Comité Hospitalario de Gestión del Riesgo de Desastres (CHGRD) 2025.   </t>
    </r>
  </si>
  <si>
    <r>
      <t xml:space="preserve">COMITÉ HOSPITALRIO DE GESTION DEL RIESGO DE DESASTRES (CHGRD)
</t>
    </r>
    <r>
      <rPr>
        <sz val="10"/>
        <rFont val="Arial"/>
        <family val="2"/>
      </rPr>
      <t xml:space="preserve">1) Actualizar la Resolución del CHGRD de acuerdo a solicitado desde la oficina de Desarrollo Institucional vigencia 2025. 
2) Elaborar plan de trabajo, según lineamientos 2025
3) Seguimiento a la ejecución del plan de trabajo  
</t>
    </r>
    <r>
      <rPr>
        <b/>
        <sz val="10"/>
        <rFont val="Arial"/>
        <family val="2"/>
      </rPr>
      <t xml:space="preserve">
</t>
    </r>
  </si>
  <si>
    <r>
      <t xml:space="preserve">BRIGADA DE EMERGENCIAS </t>
    </r>
    <r>
      <rPr>
        <sz val="10"/>
        <rFont val="Arial"/>
        <family val="2"/>
      </rPr>
      <t xml:space="preserve">
 1)  Diseñar y realizar seguimiento a cronograma planeación para la Brigada de emergencias 2025  </t>
    </r>
  </si>
  <si>
    <r>
      <rPr>
        <b/>
        <sz val="10"/>
        <rFont val="Arial"/>
        <family val="2"/>
      </rPr>
      <t>SIMULACROS y SIMULACIONES</t>
    </r>
    <r>
      <rPr>
        <sz val="10"/>
        <rFont val="Arial"/>
        <family val="2"/>
      </rPr>
      <t xml:space="preserve">
1) Realizar cronograma y seguimiento a Simulacros y/o simulaciones e informes y oportunidades de mejora segun cronograma y montarlo en plataforma ALMERA y remitir a profesionales de enlace.
2) Realizar seguimiento y cierre a las oportunidades de mejora.</t>
    </r>
  </si>
  <si>
    <r>
      <rPr>
        <b/>
        <sz val="10"/>
        <rFont val="Arial"/>
        <family val="2"/>
      </rPr>
      <t xml:space="preserve">ESTÁNDAR 125
</t>
    </r>
    <r>
      <rPr>
        <sz val="10"/>
        <rFont val="Arial"/>
        <family val="2"/>
      </rPr>
      <t>1) Realizar seguimiento a los Criterios técnicos del estándar  125.
2) Participar en la Mesa de trabajo según la revision de los criterios.
3) Gestion de conceptos bomberiles para unidades.</t>
    </r>
  </si>
  <si>
    <r>
      <t xml:space="preserve">GESTIÓN PLAN HOSPITALARIO DE GESTIÓN DEL RIESGO DE DESASTRES SUBRED SUR E.S.E - SG-SST 
</t>
    </r>
    <r>
      <rPr>
        <sz val="10"/>
        <rFont val="Arial"/>
        <family val="2"/>
      </rPr>
      <t>1) Escenarios transdisciplinarios de gestión integral de riesgo 
-Seguridad de procesos (equipos industriales)
a. Ascensores
b. Calderas
c. Gases medicinales
-Riesgo Químico (Emergencias químicas)
-Seguridad Vial (Escuela De Emergencias viales)
-Taller vivencial Primeros Auxilios Psicológicos tu mente en una emergencia</t>
    </r>
  </si>
  <si>
    <r>
      <t xml:space="preserve">2) </t>
    </r>
    <r>
      <rPr>
        <sz val="10"/>
        <rFont val="Arial"/>
        <family val="2"/>
      </rPr>
      <t>Realizar articualción con el area de Gestión Ambiental mediantes los criterios de Hospitales verdes y saludables, para el desarrollo de  simulacro y/o simulaciones por amenazas de origen ambientales ecológicos.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</si>
</sst>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 #,##0_-;\-&quot;$&quot;\ * #,##0_-;_-&quot;$&quot;\ * &quot;-&quot;_-;_-@_-"/>
    <numFmt numFmtId="164" formatCode="0.0%"/>
    <numFmt numFmtId="165" formatCode="0.0"/>
    <numFmt numFmtId="166" formatCode="[$$-240A]\ #,##0"/>
  </numFmts>
  <fonts count="76" x14ac:knownFonts="1">
    <font>
      <sz val="11"/>
      <color indexed="8"/>
      <name val="Calibri"/>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Verdana"/>
      <family val="2"/>
    </font>
    <font>
      <b/>
      <sz val="10"/>
      <color indexed="9"/>
      <name val="Arial"/>
      <family val="2"/>
    </font>
    <font>
      <b/>
      <sz val="8"/>
      <name val="Arial"/>
      <family val="2"/>
    </font>
    <font>
      <b/>
      <sz val="10"/>
      <color indexed="8"/>
      <name val="Arial"/>
      <family val="2"/>
    </font>
    <font>
      <b/>
      <sz val="10"/>
      <name val="Arial"/>
      <family val="2"/>
    </font>
    <font>
      <b/>
      <sz val="12"/>
      <name val="Arial"/>
      <family val="2"/>
    </font>
    <font>
      <sz val="11"/>
      <name val="Arial"/>
      <family val="2"/>
    </font>
    <font>
      <sz val="10"/>
      <color indexed="9"/>
      <name val="Arial"/>
      <family val="2"/>
    </font>
    <font>
      <b/>
      <sz val="11"/>
      <color indexed="8"/>
      <name val="Calibri"/>
      <family val="2"/>
    </font>
    <font>
      <sz val="10"/>
      <color indexed="9"/>
      <name val="Verdana"/>
      <family val="2"/>
    </font>
    <font>
      <sz val="12"/>
      <color indexed="8"/>
      <name val="Calibri"/>
      <family val="2"/>
    </font>
    <font>
      <sz val="9"/>
      <name val="Arial"/>
      <family val="2"/>
    </font>
    <font>
      <sz val="11"/>
      <color indexed="8"/>
      <name val="Calibri"/>
      <family val="2"/>
    </font>
    <font>
      <b/>
      <sz val="9"/>
      <color indexed="81"/>
      <name val="Tahoma"/>
      <family val="2"/>
    </font>
    <font>
      <sz val="9"/>
      <color indexed="81"/>
      <name val="Tahoma"/>
      <family val="2"/>
    </font>
    <font>
      <b/>
      <sz val="10"/>
      <name val="Verdana"/>
      <family val="2"/>
    </font>
    <font>
      <b/>
      <sz val="14"/>
      <name val="Arial"/>
      <family val="2"/>
    </font>
    <font>
      <b/>
      <sz val="9"/>
      <color indexed="8"/>
      <name val="Arial"/>
      <family val="2"/>
    </font>
    <font>
      <b/>
      <sz val="9"/>
      <name val="Arial"/>
      <family val="2"/>
    </font>
    <font>
      <b/>
      <sz val="9"/>
      <color indexed="8"/>
      <name val="Calibri"/>
      <family val="2"/>
    </font>
    <font>
      <sz val="12"/>
      <name val="Calibri"/>
      <family val="2"/>
    </font>
    <font>
      <sz val="11"/>
      <color theme="1"/>
      <name val="Calibri"/>
      <family val="2"/>
      <scheme val="minor"/>
    </font>
    <font>
      <u/>
      <sz val="11"/>
      <color theme="10"/>
      <name val="Calibri"/>
      <family val="2"/>
    </font>
    <font>
      <sz val="11"/>
      <color theme="1"/>
      <name val="Calibri"/>
      <family val="2"/>
    </font>
    <font>
      <sz val="12"/>
      <color theme="1"/>
      <name val="Calibri"/>
      <family val="2"/>
      <scheme val="minor"/>
    </font>
    <font>
      <sz val="10"/>
      <color rgb="FF000000"/>
      <name val="Arial"/>
      <family val="2"/>
    </font>
    <font>
      <b/>
      <sz val="11"/>
      <color rgb="FF000000"/>
      <name val="Arial"/>
      <family val="2"/>
    </font>
    <font>
      <sz val="11"/>
      <color rgb="FF000000"/>
      <name val="Arial"/>
      <family val="2"/>
    </font>
    <font>
      <b/>
      <sz val="11"/>
      <color theme="0"/>
      <name val="Calibri"/>
      <family val="2"/>
    </font>
    <font>
      <sz val="11"/>
      <color rgb="FF000000"/>
      <name val="Calibri"/>
      <family val="2"/>
    </font>
    <font>
      <b/>
      <sz val="11"/>
      <color rgb="FF000000"/>
      <name val="Calibri"/>
      <family val="2"/>
    </font>
    <font>
      <sz val="10"/>
      <color rgb="FFFF0000"/>
      <name val="Arial"/>
      <family val="2"/>
    </font>
    <font>
      <sz val="12"/>
      <color rgb="FF000000"/>
      <name val="Calibri"/>
      <family val="2"/>
    </font>
    <font>
      <sz val="11"/>
      <color rgb="FFFF0000"/>
      <name val="Calibri"/>
      <family val="2"/>
    </font>
    <font>
      <sz val="12"/>
      <color theme="1"/>
      <name val="Arial"/>
      <family val="2"/>
    </font>
    <font>
      <sz val="10"/>
      <color theme="1"/>
      <name val="Arial"/>
      <family val="2"/>
    </font>
    <font>
      <sz val="10"/>
      <color rgb="FF00B050"/>
      <name val="Arial"/>
      <family val="2"/>
    </font>
    <font>
      <b/>
      <i/>
      <sz val="11"/>
      <color rgb="FF000000"/>
      <name val="Arial"/>
      <family val="2"/>
    </font>
    <font>
      <b/>
      <sz val="12"/>
      <color rgb="FF000000"/>
      <name val="Calibri"/>
      <family val="2"/>
    </font>
    <font>
      <sz val="10"/>
      <color rgb="FF000000"/>
      <name val="Calibri"/>
      <family val="2"/>
    </font>
    <font>
      <b/>
      <sz val="8"/>
      <color rgb="FF000000"/>
      <name val="Tahoma"/>
      <family val="2"/>
    </font>
    <font>
      <sz val="8"/>
      <color rgb="FF000000"/>
      <name val="Tahoma"/>
      <family val="2"/>
    </font>
    <font>
      <sz val="10"/>
      <color rgb="FF000000"/>
      <name val="Tahoma"/>
      <family val="2"/>
    </font>
    <font>
      <b/>
      <sz val="10"/>
      <color indexed="50"/>
      <name val="Arial"/>
      <family val="2"/>
    </font>
    <font>
      <sz val="14"/>
      <color indexed="81"/>
      <name val="Tahoma"/>
      <family val="2"/>
    </font>
    <font>
      <b/>
      <sz val="14"/>
      <color indexed="81"/>
      <name val="Tahoma"/>
      <family val="2"/>
    </font>
    <font>
      <b/>
      <sz val="10"/>
      <color indexed="10"/>
      <name val="Arial"/>
      <family val="2"/>
    </font>
    <font>
      <b/>
      <sz val="10"/>
      <color theme="4"/>
      <name val="Arial"/>
      <family val="2"/>
    </font>
    <font>
      <b/>
      <sz val="10"/>
      <color indexed="8"/>
      <name val="Calibri"/>
      <family val="2"/>
    </font>
    <font>
      <b/>
      <sz val="10"/>
      <color theme="0"/>
      <name val="Arial"/>
      <family val="2"/>
    </font>
    <font>
      <b/>
      <sz val="10"/>
      <color indexed="56"/>
      <name val="Arial"/>
      <family val="2"/>
    </font>
    <font>
      <b/>
      <sz val="10"/>
      <color rgb="FF003366"/>
      <name val="Arial"/>
      <family val="2"/>
    </font>
    <font>
      <b/>
      <sz val="10"/>
      <color indexed="48"/>
      <name val="Arial"/>
      <family val="2"/>
    </font>
    <font>
      <b/>
      <sz val="10"/>
      <color rgb="FF002060"/>
      <name val="Arial"/>
      <family val="2"/>
    </font>
    <font>
      <sz val="10"/>
      <color indexed="50"/>
      <name val="Arial"/>
      <family val="2"/>
    </font>
    <font>
      <b/>
      <sz val="10"/>
      <color rgb="FFFFFFFF"/>
      <name val="Arial"/>
      <family val="2"/>
    </font>
    <font>
      <b/>
      <sz val="10"/>
      <color rgb="FFFF6600"/>
      <name val="Arial"/>
      <family val="2"/>
    </font>
    <font>
      <b/>
      <sz val="10"/>
      <color rgb="FF000000"/>
      <name val="Arial"/>
      <family val="2"/>
    </font>
    <font>
      <u/>
      <sz val="10"/>
      <name val="Arial"/>
      <family val="2"/>
    </font>
    <font>
      <b/>
      <sz val="10"/>
      <name val="Calibri"/>
      <family val="2"/>
    </font>
    <font>
      <sz val="10"/>
      <name val="Calibri"/>
      <family val="2"/>
    </font>
    <font>
      <b/>
      <sz val="10"/>
      <color theme="1"/>
      <name val="Arial"/>
      <family val="2"/>
    </font>
    <font>
      <b/>
      <sz val="10"/>
      <color indexed="17"/>
      <name val="Arial"/>
      <family val="2"/>
    </font>
    <font>
      <sz val="10"/>
      <color theme="9"/>
      <name val="Arial"/>
      <family val="2"/>
    </font>
    <font>
      <b/>
      <sz val="10"/>
      <color indexed="53"/>
      <name val="Arial"/>
      <family val="2"/>
    </font>
    <font>
      <b/>
      <sz val="10"/>
      <color indexed="62"/>
      <name val="Arial"/>
      <family val="2"/>
    </font>
    <font>
      <b/>
      <sz val="10"/>
      <color theme="8" tint="-0.499984740745262"/>
      <name val="Arial"/>
      <family val="2"/>
    </font>
    <font>
      <sz val="10"/>
      <color indexed="10"/>
      <name val="Arial"/>
      <family val="2"/>
    </font>
    <font>
      <b/>
      <sz val="10"/>
      <color rgb="FF9BBB59"/>
      <name val="Arial"/>
      <family val="2"/>
    </font>
    <font>
      <sz val="10"/>
      <color indexed="8"/>
      <name val="Calibri"/>
      <family val="2"/>
    </font>
    <font>
      <sz val="10"/>
      <name val="Arial Narrow"/>
      <family val="2"/>
    </font>
  </fonts>
  <fills count="55">
    <fill>
      <patternFill patternType="none"/>
    </fill>
    <fill>
      <patternFill patternType="gray125"/>
    </fill>
    <fill>
      <patternFill patternType="solid">
        <fgColor indexed="56"/>
        <bgColor indexed="62"/>
      </patternFill>
    </fill>
    <fill>
      <patternFill patternType="solid">
        <fgColor indexed="49"/>
        <bgColor indexed="40"/>
      </patternFill>
    </fill>
    <fill>
      <patternFill patternType="solid">
        <fgColor indexed="29"/>
        <bgColor indexed="45"/>
      </patternFill>
    </fill>
    <fill>
      <patternFill patternType="solid">
        <fgColor indexed="55"/>
        <bgColor indexed="23"/>
      </patternFill>
    </fill>
    <fill>
      <patternFill patternType="solid">
        <fgColor indexed="22"/>
        <bgColor indexed="31"/>
      </patternFill>
    </fill>
    <fill>
      <patternFill patternType="solid">
        <fgColor indexed="9"/>
        <bgColor indexed="41"/>
      </patternFill>
    </fill>
    <fill>
      <patternFill patternType="solid">
        <fgColor indexed="18"/>
        <bgColor indexed="32"/>
      </patternFill>
    </fill>
    <fill>
      <patternFill patternType="solid">
        <fgColor indexed="31"/>
        <bgColor indexed="51"/>
      </patternFill>
    </fill>
    <fill>
      <patternFill patternType="solid">
        <fgColor indexed="44"/>
        <bgColor indexed="46"/>
      </patternFill>
    </fill>
    <fill>
      <patternFill patternType="solid">
        <fgColor indexed="11"/>
        <bgColor indexed="49"/>
      </patternFill>
    </fill>
    <fill>
      <patternFill patternType="solid">
        <fgColor indexed="27"/>
        <bgColor indexed="42"/>
      </patternFill>
    </fill>
    <fill>
      <patternFill patternType="solid">
        <fgColor rgb="FFA6A6A6"/>
        <bgColor indexed="64"/>
      </patternFill>
    </fill>
    <fill>
      <patternFill patternType="solid">
        <fgColor rgb="FF00B0F0"/>
        <bgColor indexed="23"/>
      </patternFill>
    </fill>
    <fill>
      <patternFill patternType="solid">
        <fgColor rgb="FFCC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31"/>
      </patternFill>
    </fill>
    <fill>
      <patternFill patternType="solid">
        <fgColor rgb="FF00B0F0"/>
        <bgColor indexed="40"/>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49"/>
      </patternFill>
    </fill>
    <fill>
      <patternFill patternType="solid">
        <fgColor theme="9" tint="0.59999389629810485"/>
        <bgColor indexed="49"/>
      </patternFill>
    </fill>
    <fill>
      <patternFill patternType="solid">
        <fgColor theme="4" tint="0.59999389629810485"/>
        <bgColor indexed="49"/>
      </patternFill>
    </fill>
    <fill>
      <patternFill patternType="solid">
        <fgColor theme="0"/>
        <bgColor indexed="41"/>
      </patternFill>
    </fill>
    <fill>
      <patternFill patternType="solid">
        <fgColor theme="0" tint="-0.249977111117893"/>
        <bgColor indexed="31"/>
      </patternFill>
    </fill>
    <fill>
      <patternFill patternType="solid">
        <fgColor theme="9" tint="0.59999389629810485"/>
        <bgColor indexed="45"/>
      </patternFill>
    </fill>
    <fill>
      <patternFill patternType="solid">
        <fgColor theme="7" tint="0.39997558519241921"/>
        <bgColor indexed="45"/>
      </patternFill>
    </fill>
    <fill>
      <patternFill patternType="solid">
        <fgColor theme="7" tint="0.39997558519241921"/>
        <bgColor indexed="40"/>
      </patternFill>
    </fill>
    <fill>
      <patternFill patternType="solid">
        <fgColor rgb="FFFFFF00"/>
        <bgColor indexed="64"/>
      </patternFill>
    </fill>
    <fill>
      <patternFill patternType="solid">
        <fgColor theme="0" tint="-0.14999847407452621"/>
        <bgColor indexed="31"/>
      </patternFill>
    </fill>
    <fill>
      <patternFill patternType="solid">
        <fgColor theme="1"/>
        <bgColor indexed="64"/>
      </patternFill>
    </fill>
    <fill>
      <patternFill patternType="solid">
        <fgColor theme="5"/>
        <bgColor indexed="64"/>
      </patternFill>
    </fill>
    <fill>
      <patternFill patternType="solid">
        <fgColor rgb="FFFFFFFF"/>
        <bgColor rgb="FFFFFFFF"/>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bgColor indexed="40"/>
      </patternFill>
    </fill>
    <fill>
      <patternFill patternType="solid">
        <fgColor rgb="FF66FF33"/>
        <bgColor indexed="41"/>
      </patternFill>
    </fill>
    <fill>
      <patternFill patternType="solid">
        <fgColor theme="7" tint="0.39997558519241921"/>
        <bgColor indexed="41"/>
      </patternFill>
    </fill>
    <fill>
      <patternFill patternType="solid">
        <fgColor theme="4"/>
        <bgColor indexed="42"/>
      </patternFill>
    </fill>
    <fill>
      <patternFill patternType="solid">
        <fgColor theme="8" tint="-0.249977111117893"/>
        <bgColor indexed="40"/>
      </patternFill>
    </fill>
    <fill>
      <patternFill patternType="solid">
        <fgColor theme="4" tint="0.39997558519241921"/>
        <bgColor indexed="42"/>
      </patternFill>
    </fill>
    <fill>
      <patternFill patternType="solid">
        <fgColor theme="0"/>
        <bgColor indexed="42"/>
      </patternFill>
    </fill>
    <fill>
      <patternFill patternType="solid">
        <fgColor rgb="FFFF0000"/>
        <bgColor indexed="64"/>
      </patternFill>
    </fill>
    <fill>
      <patternFill patternType="solid">
        <fgColor theme="9"/>
        <bgColor indexed="64"/>
      </patternFill>
    </fill>
    <fill>
      <patternFill patternType="solid">
        <fgColor theme="9"/>
        <bgColor indexed="40"/>
      </patternFill>
    </fill>
    <fill>
      <patternFill patternType="solid">
        <fgColor theme="9"/>
        <bgColor indexed="42"/>
      </patternFill>
    </fill>
    <fill>
      <patternFill patternType="solid">
        <fgColor rgb="FFFFFF00"/>
        <bgColor indexed="40"/>
      </patternFill>
    </fill>
  </fills>
  <borders count="98">
    <border>
      <left/>
      <right/>
      <top/>
      <bottom/>
      <diagonal/>
    </border>
    <border>
      <left style="thin">
        <color indexed="8"/>
      </left>
      <right style="thin">
        <color indexed="8"/>
      </right>
      <top style="thin">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bottom style="medium">
        <color indexed="8"/>
      </bottom>
      <diagonal/>
    </border>
    <border>
      <left/>
      <right/>
      <top/>
      <bottom style="medium">
        <color indexed="8"/>
      </bottom>
      <diagonal/>
    </border>
    <border>
      <left/>
      <right style="thin">
        <color indexed="64"/>
      </right>
      <top/>
      <bottom style="thin">
        <color indexed="64"/>
      </bottom>
      <diagonal/>
    </border>
    <border>
      <left style="thin">
        <color indexed="8"/>
      </left>
      <right style="thin">
        <color indexed="8"/>
      </right>
      <top style="medium">
        <color indexed="8"/>
      </top>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
      <left/>
      <right style="medium">
        <color indexed="64"/>
      </right>
      <top style="thin">
        <color indexed="8"/>
      </top>
      <bottom/>
      <diagonal/>
    </border>
    <border>
      <left/>
      <right style="medium">
        <color indexed="64"/>
      </right>
      <top/>
      <bottom style="thin">
        <color indexed="8"/>
      </bottom>
      <diagonal/>
    </border>
    <border>
      <left/>
      <right style="thin">
        <color indexed="8"/>
      </right>
      <top style="medium">
        <color indexed="8"/>
      </top>
      <bottom/>
      <diagonal/>
    </border>
    <border>
      <left/>
      <right style="thin">
        <color indexed="8"/>
      </right>
      <top/>
      <bottom style="thin">
        <color indexed="64"/>
      </bottom>
      <diagonal/>
    </border>
    <border>
      <left style="thin">
        <color indexed="64"/>
      </left>
      <right/>
      <top style="medium">
        <color indexed="64"/>
      </top>
      <bottom/>
      <diagonal/>
    </border>
    <border>
      <left/>
      <right style="thin">
        <color indexed="8"/>
      </right>
      <top style="medium">
        <color indexed="64"/>
      </top>
      <bottom/>
      <diagonal/>
    </border>
    <border>
      <left style="thin">
        <color indexed="64"/>
      </left>
      <right/>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bottom/>
      <diagonal/>
    </border>
    <border>
      <left/>
      <right/>
      <top style="thin">
        <color indexed="64"/>
      </top>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top style="thin">
        <color indexed="8"/>
      </top>
      <bottom style="medium">
        <color indexed="8"/>
      </bottom>
      <diagonal/>
    </border>
    <border>
      <left style="thin">
        <color indexed="64"/>
      </left>
      <right style="thin">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thin">
        <color indexed="64"/>
      </bottom>
      <diagonal/>
    </border>
    <border>
      <left style="medium">
        <color indexed="8"/>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medium">
        <color indexed="8"/>
      </top>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8"/>
      </bottom>
      <diagonal/>
    </border>
    <border>
      <left style="thin">
        <color indexed="64"/>
      </left>
      <right style="thin">
        <color indexed="64"/>
      </right>
      <top/>
      <bottom style="medium">
        <color indexed="8"/>
      </bottom>
      <diagonal/>
    </border>
    <border>
      <left/>
      <right style="thin">
        <color indexed="8"/>
      </right>
      <top style="thin">
        <color indexed="64"/>
      </top>
      <bottom/>
      <diagonal/>
    </border>
    <border>
      <left style="thin">
        <color indexed="8"/>
      </left>
      <right/>
      <top/>
      <bottom style="medium">
        <color indexed="8"/>
      </bottom>
      <diagonal/>
    </border>
    <border>
      <left/>
      <right style="thin">
        <color indexed="8"/>
      </right>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top style="medium">
        <color indexed="8"/>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s>
  <cellStyleXfs count="209">
    <xf numFmtId="0" fontId="0" fillId="0" borderId="0"/>
    <xf numFmtId="0" fontId="27" fillId="0" borderId="0" applyNumberFormat="0" applyFill="0" applyBorder="0" applyAlignment="0" applyProtection="0"/>
    <xf numFmtId="0" fontId="27" fillId="0" borderId="0" applyNumberForma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1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30" fillId="0" borderId="0"/>
    <xf numFmtId="166"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6" fontId="3" fillId="0" borderId="0"/>
    <xf numFmtId="166"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26" fillId="0" borderId="0"/>
    <xf numFmtId="0" fontId="26" fillId="0" borderId="0"/>
    <xf numFmtId="0"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9" fontId="17" fillId="0" borderId="0" applyFill="0" applyBorder="0" applyAlignment="0" applyProtection="0"/>
    <xf numFmtId="9" fontId="17" fillId="0" borderId="0" applyFill="0" applyBorder="0" applyAlignment="0" applyProtection="0"/>
    <xf numFmtId="9" fontId="2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8" fillId="0" borderId="0" applyFont="0" applyFill="0" applyBorder="0" applyAlignment="0" applyProtection="0"/>
    <xf numFmtId="9" fontId="17" fillId="0" borderId="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85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13" fillId="5" borderId="1" xfId="0" applyFont="1" applyFill="1" applyBorder="1" applyAlignment="1">
      <alignment vertical="center"/>
    </xf>
    <xf numFmtId="0" fontId="13" fillId="5" borderId="1" xfId="0" applyFont="1" applyFill="1" applyBorder="1" applyAlignment="1">
      <alignment vertical="center" wrapText="1"/>
    </xf>
    <xf numFmtId="0" fontId="13" fillId="5" borderId="1" xfId="0" applyFont="1" applyFill="1" applyBorder="1" applyAlignment="1">
      <alignment horizontal="left" vertical="center"/>
    </xf>
    <xf numFmtId="0" fontId="0" fillId="0" borderId="1" xfId="0" applyBorder="1" applyAlignment="1">
      <alignment horizontal="center"/>
    </xf>
    <xf numFmtId="9" fontId="0" fillId="0" borderId="1" xfId="0" applyNumberFormat="1" applyBorder="1" applyAlignment="1">
      <alignment horizontal="center"/>
    </xf>
    <xf numFmtId="0" fontId="13" fillId="5" borderId="1" xfId="0" applyFont="1" applyFill="1" applyBorder="1"/>
    <xf numFmtId="0" fontId="0" fillId="0" borderId="8" xfId="0" applyBorder="1" applyAlignment="1">
      <alignment horizontal="center"/>
    </xf>
    <xf numFmtId="0" fontId="11" fillId="0" borderId="4" xfId="36" applyFont="1" applyBorder="1" applyAlignment="1">
      <alignment vertical="center"/>
    </xf>
    <xf numFmtId="0" fontId="11" fillId="0" borderId="9" xfId="36" applyFont="1" applyBorder="1" applyAlignment="1">
      <alignment vertical="center"/>
    </xf>
    <xf numFmtId="9" fontId="0" fillId="0" borderId="0" xfId="0" applyNumberFormat="1"/>
    <xf numFmtId="0" fontId="31" fillId="13" borderId="11" xfId="0" applyFont="1" applyFill="1" applyBorder="1" applyAlignment="1">
      <alignment horizontal="center"/>
    </xf>
    <xf numFmtId="0" fontId="31" fillId="13" borderId="12" xfId="0" applyFont="1" applyFill="1" applyBorder="1" applyAlignment="1">
      <alignment horizontal="center"/>
    </xf>
    <xf numFmtId="0" fontId="32" fillId="0" borderId="12" xfId="0" applyFont="1" applyBorder="1" applyAlignment="1">
      <alignment horizontal="center"/>
    </xf>
    <xf numFmtId="0" fontId="32" fillId="0" borderId="11" xfId="0" applyFont="1" applyBorder="1" applyAlignment="1">
      <alignment horizontal="justify" vertical="center"/>
    </xf>
    <xf numFmtId="0" fontId="32" fillId="0" borderId="11" xfId="0" applyFont="1" applyBorder="1" applyAlignment="1">
      <alignment horizontal="justify" vertical="center" wrapText="1"/>
    </xf>
    <xf numFmtId="165" fontId="32" fillId="0" borderId="12" xfId="0" applyNumberFormat="1" applyFont="1" applyBorder="1" applyAlignment="1">
      <alignment horizontal="center"/>
    </xf>
    <xf numFmtId="0" fontId="9" fillId="3" borderId="13" xfId="0" applyFont="1" applyFill="1" applyBorder="1" applyAlignment="1">
      <alignment horizontal="center" vertical="center" wrapText="1"/>
    </xf>
    <xf numFmtId="9" fontId="0" fillId="0" borderId="8" xfId="0" applyNumberFormat="1" applyBorder="1" applyAlignment="1">
      <alignment horizontal="center"/>
    </xf>
    <xf numFmtId="0" fontId="0" fillId="0" borderId="10" xfId="0" applyBorder="1" applyAlignment="1">
      <alignment horizontal="center"/>
    </xf>
    <xf numFmtId="9" fontId="0" fillId="0" borderId="10" xfId="0" applyNumberFormat="1" applyBorder="1" applyAlignment="1">
      <alignment horizontal="center"/>
    </xf>
    <xf numFmtId="0" fontId="33" fillId="14" borderId="1" xfId="0" applyFont="1" applyFill="1" applyBorder="1" applyAlignment="1">
      <alignment horizontal="left" vertical="center"/>
    </xf>
    <xf numFmtId="0" fontId="33" fillId="14" borderId="1" xfId="0" applyFont="1" applyFill="1" applyBorder="1" applyAlignment="1">
      <alignment horizontal="center" vertical="center" wrapText="1"/>
    </xf>
    <xf numFmtId="0" fontId="33" fillId="14" borderId="1" xfId="0" applyFont="1" applyFill="1" applyBorder="1" applyAlignment="1">
      <alignment horizontal="center" vertical="center"/>
    </xf>
    <xf numFmtId="0" fontId="33" fillId="14" borderId="6" xfId="0" applyFont="1" applyFill="1" applyBorder="1" applyAlignment="1">
      <alignment horizontal="center" vertical="center"/>
    </xf>
    <xf numFmtId="0" fontId="13" fillId="5" borderId="0" xfId="0" applyFont="1" applyFill="1" applyAlignment="1">
      <alignment vertical="center" wrapText="1"/>
    </xf>
    <xf numFmtId="9" fontId="0" fillId="0" borderId="1" xfId="0" applyNumberFormat="1" applyBorder="1" applyAlignment="1">
      <alignment horizontal="center" vertical="center"/>
    </xf>
    <xf numFmtId="0" fontId="34" fillId="0" borderId="10" xfId="0" applyFont="1" applyBorder="1" applyAlignment="1">
      <alignment horizontal="left"/>
    </xf>
    <xf numFmtId="0" fontId="34" fillId="0" borderId="10" xfId="0" applyFont="1" applyBorder="1" applyAlignment="1">
      <alignment horizontal="center"/>
    </xf>
    <xf numFmtId="0" fontId="0" fillId="0" borderId="10" xfId="0" applyBorder="1"/>
    <xf numFmtId="9" fontId="0" fillId="16" borderId="1" xfId="0" applyNumberFormat="1" applyFill="1" applyBorder="1" applyAlignment="1">
      <alignment horizontal="center"/>
    </xf>
    <xf numFmtId="9" fontId="0" fillId="17" borderId="1" xfId="0" applyNumberFormat="1" applyFill="1" applyBorder="1" applyAlignment="1">
      <alignment horizontal="center"/>
    </xf>
    <xf numFmtId="9" fontId="0" fillId="16" borderId="8" xfId="0" applyNumberFormat="1" applyFill="1" applyBorder="1" applyAlignment="1">
      <alignment horizontal="center"/>
    </xf>
    <xf numFmtId="9" fontId="0" fillId="18" borderId="10" xfId="0" applyNumberFormat="1" applyFill="1" applyBorder="1" applyAlignment="1">
      <alignment horizontal="center"/>
    </xf>
    <xf numFmtId="9" fontId="0" fillId="19" borderId="10" xfId="0" applyNumberFormat="1" applyFill="1" applyBorder="1" applyAlignment="1">
      <alignment horizontal="center"/>
    </xf>
    <xf numFmtId="1" fontId="3" fillId="3" borderId="1" xfId="158" applyNumberFormat="1" applyFont="1" applyFill="1" applyBorder="1" applyAlignment="1" applyProtection="1">
      <alignment horizontal="center" vertical="center"/>
    </xf>
    <xf numFmtId="164" fontId="13" fillId="0" borderId="10" xfId="158" applyNumberFormat="1" applyFont="1" applyBorder="1" applyAlignment="1">
      <alignment horizontal="center"/>
    </xf>
    <xf numFmtId="0" fontId="13" fillId="0" borderId="10" xfId="0" applyFont="1" applyBorder="1" applyAlignment="1">
      <alignment horizontal="center"/>
    </xf>
    <xf numFmtId="0" fontId="24" fillId="0" borderId="10" xfId="0" applyFont="1" applyBorder="1" applyAlignment="1">
      <alignment horizontal="center"/>
    </xf>
    <xf numFmtId="0" fontId="22" fillId="0" borderId="10" xfId="0" applyFont="1" applyBorder="1" applyAlignment="1">
      <alignment horizontal="center"/>
    </xf>
    <xf numFmtId="0" fontId="23" fillId="0" borderId="10" xfId="0" applyFont="1" applyBorder="1" applyAlignment="1">
      <alignment horizontal="center" vertical="center" wrapText="1"/>
    </xf>
    <xf numFmtId="0" fontId="33" fillId="14" borderId="0" xfId="0" applyFont="1" applyFill="1" applyAlignment="1">
      <alignment horizontal="left" vertical="center"/>
    </xf>
    <xf numFmtId="9" fontId="13" fillId="0" borderId="10" xfId="158" applyFont="1" applyBorder="1" applyAlignment="1">
      <alignment horizontal="center"/>
    </xf>
    <xf numFmtId="0" fontId="7" fillId="21" borderId="10" xfId="0" applyFont="1" applyFill="1" applyBorder="1" applyAlignment="1">
      <alignment vertical="center" wrapText="1"/>
    </xf>
    <xf numFmtId="0" fontId="7" fillId="0" borderId="17" xfId="0" applyFont="1" applyBorder="1" applyAlignment="1">
      <alignment vertical="center" wrapText="1"/>
    </xf>
    <xf numFmtId="0" fontId="7" fillId="21" borderId="18" xfId="0" applyFont="1" applyFill="1" applyBorder="1" applyAlignment="1">
      <alignment vertical="center" wrapText="1"/>
    </xf>
    <xf numFmtId="0" fontId="23" fillId="22" borderId="10" xfId="0" applyFont="1" applyFill="1" applyBorder="1" applyAlignment="1">
      <alignment horizontal="center" vertical="center" wrapText="1"/>
    </xf>
    <xf numFmtId="3" fontId="3" fillId="0" borderId="0" xfId="158" applyNumberFormat="1" applyFont="1" applyFill="1" applyBorder="1" applyAlignment="1" applyProtection="1">
      <alignment vertical="center"/>
    </xf>
    <xf numFmtId="9" fontId="13" fillId="0" borderId="10" xfId="0" applyNumberFormat="1" applyFont="1" applyBorder="1" applyAlignment="1">
      <alignment horizontal="center" vertical="center"/>
    </xf>
    <xf numFmtId="0" fontId="35" fillId="0" borderId="10" xfId="0" applyFont="1" applyBorder="1" applyAlignment="1">
      <alignment horizontal="left" vertical="center" wrapText="1"/>
    </xf>
    <xf numFmtId="0" fontId="35" fillId="0" borderId="10" xfId="0" applyFont="1" applyBorder="1" applyAlignment="1">
      <alignment horizontal="left" vertical="center"/>
    </xf>
    <xf numFmtId="0" fontId="35" fillId="23" borderId="10" xfId="0" applyFont="1" applyFill="1" applyBorder="1" applyAlignment="1">
      <alignment horizontal="center" vertical="center"/>
    </xf>
    <xf numFmtId="0" fontId="35" fillId="23" borderId="10" xfId="0" applyFont="1" applyFill="1" applyBorder="1" applyAlignment="1">
      <alignment horizontal="center" vertical="center" wrapText="1"/>
    </xf>
    <xf numFmtId="9" fontId="17" fillId="0" borderId="0" xfId="158" applyAlignment="1">
      <alignment horizontal="center"/>
    </xf>
    <xf numFmtId="9" fontId="13" fillId="0" borderId="10" xfId="158" applyFont="1" applyFill="1" applyBorder="1" applyAlignment="1">
      <alignment horizontal="center"/>
    </xf>
    <xf numFmtId="164" fontId="13" fillId="0" borderId="10" xfId="0" applyNumberFormat="1" applyFont="1" applyBorder="1" applyAlignment="1">
      <alignment horizontal="center" vertical="center"/>
    </xf>
    <xf numFmtId="0" fontId="7" fillId="0" borderId="19" xfId="0" applyFont="1" applyBorder="1" applyAlignment="1">
      <alignment vertical="center" wrapText="1"/>
    </xf>
    <xf numFmtId="0" fontId="35" fillId="25" borderId="10" xfId="0" applyFont="1" applyFill="1" applyBorder="1" applyAlignment="1">
      <alignment horizontal="center" vertical="center"/>
    </xf>
    <xf numFmtId="0" fontId="35" fillId="25" borderId="10" xfId="0" applyFont="1" applyFill="1" applyBorder="1" applyAlignment="1">
      <alignment horizontal="center" vertical="center" wrapText="1"/>
    </xf>
    <xf numFmtId="0" fontId="0" fillId="0" borderId="20" xfId="0" applyBorder="1"/>
    <xf numFmtId="0" fontId="7" fillId="0" borderId="20" xfId="0" applyFont="1" applyBorder="1" applyAlignment="1">
      <alignment vertical="center" wrapText="1"/>
    </xf>
    <xf numFmtId="0" fontId="7" fillId="26" borderId="10" xfId="0" applyFont="1" applyFill="1" applyBorder="1" applyAlignment="1">
      <alignment vertical="center" wrapText="1"/>
    </xf>
    <xf numFmtId="1" fontId="13" fillId="26" borderId="10" xfId="0" applyNumberFormat="1" applyFont="1" applyFill="1" applyBorder="1" applyAlignment="1">
      <alignment horizontal="center" vertical="center"/>
    </xf>
    <xf numFmtId="164" fontId="0" fillId="17" borderId="1" xfId="0" applyNumberFormat="1" applyFill="1" applyBorder="1" applyAlignment="1">
      <alignment horizontal="center"/>
    </xf>
    <xf numFmtId="164" fontId="13" fillId="0" borderId="10" xfId="158" applyNumberFormat="1" applyFont="1" applyFill="1" applyBorder="1" applyAlignment="1">
      <alignment horizontal="center"/>
    </xf>
    <xf numFmtId="165" fontId="13" fillId="26" borderId="10" xfId="0" applyNumberFormat="1" applyFont="1" applyFill="1" applyBorder="1" applyAlignment="1">
      <alignment horizontal="center" vertical="center"/>
    </xf>
    <xf numFmtId="1" fontId="3" fillId="34" borderId="1" xfId="158" applyNumberFormat="1" applyFont="1" applyFill="1" applyBorder="1" applyAlignment="1" applyProtection="1">
      <alignment horizontal="center" vertical="center"/>
    </xf>
    <xf numFmtId="1" fontId="0" fillId="0" borderId="10" xfId="0" applyNumberFormat="1" applyBorder="1" applyAlignment="1">
      <alignment horizontal="center"/>
    </xf>
    <xf numFmtId="0" fontId="0" fillId="0" borderId="0" xfId="0" applyAlignment="1">
      <alignment horizontal="center"/>
    </xf>
    <xf numFmtId="1" fontId="0" fillId="0" borderId="0" xfId="0" applyNumberFormat="1"/>
    <xf numFmtId="9" fontId="0" fillId="26" borderId="10" xfId="0" applyNumberFormat="1" applyFill="1" applyBorder="1" applyAlignment="1">
      <alignment horizontal="center"/>
    </xf>
    <xf numFmtId="0" fontId="33" fillId="14" borderId="4" xfId="0" applyFont="1" applyFill="1" applyBorder="1" applyAlignment="1">
      <alignment horizontal="center" vertical="center"/>
    </xf>
    <xf numFmtId="9" fontId="17" fillId="0" borderId="28" xfId="158" applyBorder="1" applyAlignment="1">
      <alignment horizontal="center" vertical="center"/>
    </xf>
    <xf numFmtId="9" fontId="17" fillId="0" borderId="20" xfId="158" applyBorder="1" applyAlignment="1">
      <alignment horizontal="center" vertical="center"/>
    </xf>
    <xf numFmtId="0" fontId="13" fillId="0" borderId="10" xfId="0" applyFont="1" applyBorder="1"/>
    <xf numFmtId="0" fontId="0" fillId="0" borderId="21" xfId="0" applyBorder="1" applyAlignment="1">
      <alignment horizontal="center"/>
    </xf>
    <xf numFmtId="0" fontId="13" fillId="0" borderId="30" xfId="0" applyFont="1" applyBorder="1" applyAlignment="1">
      <alignment horizontal="center"/>
    </xf>
    <xf numFmtId="0" fontId="13" fillId="0" borderId="31" xfId="0" applyFont="1" applyBorder="1" applyAlignment="1">
      <alignment horizontal="center"/>
    </xf>
    <xf numFmtId="0" fontId="13" fillId="0" borderId="32" xfId="0" applyFont="1" applyBorder="1" applyAlignment="1">
      <alignment horizontal="center"/>
    </xf>
    <xf numFmtId="0" fontId="35" fillId="38" borderId="0" xfId="0" applyFont="1" applyFill="1"/>
    <xf numFmtId="0" fontId="0" fillId="38" borderId="0" xfId="0" applyFill="1"/>
    <xf numFmtId="0" fontId="38" fillId="0" borderId="0" xfId="0" applyFont="1"/>
    <xf numFmtId="0" fontId="13" fillId="0" borderId="24" xfId="0" applyFont="1" applyBorder="1"/>
    <xf numFmtId="0" fontId="38" fillId="0" borderId="0" xfId="0" applyFont="1" applyAlignment="1">
      <alignment horizontal="center"/>
    </xf>
    <xf numFmtId="1" fontId="38" fillId="0" borderId="0" xfId="0" applyNumberFormat="1" applyFont="1" applyAlignment="1">
      <alignment horizontal="center"/>
    </xf>
    <xf numFmtId="1" fontId="13" fillId="0" borderId="10" xfId="0" applyNumberFormat="1" applyFont="1" applyBorder="1" applyAlignment="1">
      <alignment horizontal="center"/>
    </xf>
    <xf numFmtId="0" fontId="0" fillId="0" borderId="17" xfId="0" applyBorder="1" applyAlignment="1">
      <alignment horizontal="center"/>
    </xf>
    <xf numFmtId="0" fontId="0" fillId="0" borderId="23" xfId="0" applyBorder="1" applyAlignment="1">
      <alignment horizontal="center"/>
    </xf>
    <xf numFmtId="0" fontId="35" fillId="23" borderId="21" xfId="0" applyFont="1" applyFill="1" applyBorder="1" applyAlignment="1">
      <alignment horizontal="center" vertical="center"/>
    </xf>
    <xf numFmtId="0" fontId="0" fillId="0" borderId="26" xfId="0" applyBorder="1" applyAlignment="1">
      <alignment horizontal="center"/>
    </xf>
    <xf numFmtId="0" fontId="39" fillId="39" borderId="10" xfId="0" applyFont="1" applyFill="1" applyBorder="1" applyAlignment="1">
      <alignment horizontal="center" wrapText="1"/>
    </xf>
    <xf numFmtId="0" fontId="23" fillId="0" borderId="17" xfId="0" applyFont="1" applyBorder="1" applyAlignment="1">
      <alignment horizontal="center" vertical="center" wrapText="1"/>
    </xf>
    <xf numFmtId="0" fontId="13" fillId="0" borderId="17" xfId="0" applyFont="1" applyBorder="1" applyAlignment="1">
      <alignment horizontal="center"/>
    </xf>
    <xf numFmtId="9" fontId="13" fillId="0" borderId="17" xfId="158" applyFont="1" applyFill="1" applyBorder="1" applyAlignment="1">
      <alignment horizontal="center"/>
    </xf>
    <xf numFmtId="0" fontId="23" fillId="0" borderId="0" xfId="0" applyFont="1" applyAlignment="1">
      <alignment horizontal="center" vertical="center" wrapText="1"/>
    </xf>
    <xf numFmtId="0" fontId="23" fillId="22" borderId="0" xfId="0" applyFont="1" applyFill="1" applyAlignment="1">
      <alignment horizontal="center" vertical="center" wrapText="1"/>
    </xf>
    <xf numFmtId="0" fontId="40" fillId="39" borderId="10" xfId="0" applyFont="1" applyFill="1" applyBorder="1" applyAlignment="1">
      <alignment horizontal="center" wrapText="1"/>
    </xf>
    <xf numFmtId="0" fontId="38" fillId="0" borderId="10" xfId="0" applyFont="1" applyBorder="1" applyAlignment="1">
      <alignment horizontal="center"/>
    </xf>
    <xf numFmtId="0" fontId="35" fillId="19" borderId="10" xfId="0" applyFont="1" applyFill="1" applyBorder="1" applyAlignment="1">
      <alignment horizontal="center" vertical="center" wrapText="1"/>
    </xf>
    <xf numFmtId="0" fontId="35" fillId="40" borderId="10" xfId="0" applyFont="1" applyFill="1" applyBorder="1" applyAlignment="1">
      <alignment horizontal="center" vertical="center" wrapText="1"/>
    </xf>
    <xf numFmtId="0" fontId="35" fillId="41" borderId="17" xfId="0" applyFont="1" applyFill="1" applyBorder="1" applyAlignment="1">
      <alignment horizontal="center" vertical="center" wrapText="1"/>
    </xf>
    <xf numFmtId="0" fontId="35" fillId="42" borderId="17" xfId="0" applyFont="1" applyFill="1" applyBorder="1" applyAlignment="1">
      <alignment horizontal="center" vertical="center" wrapText="1"/>
    </xf>
    <xf numFmtId="0" fontId="37" fillId="0" borderId="10" xfId="0" applyFont="1" applyBorder="1" applyAlignment="1">
      <alignment horizontal="center" vertical="center"/>
    </xf>
    <xf numFmtId="0" fontId="15" fillId="0" borderId="10" xfId="0" applyFont="1" applyBorder="1" applyAlignment="1">
      <alignment horizontal="center" vertical="center"/>
    </xf>
    <xf numFmtId="0" fontId="25" fillId="0" borderId="10" xfId="0" applyFont="1" applyBorder="1" applyAlignment="1">
      <alignment horizontal="center" vertical="center"/>
    </xf>
    <xf numFmtId="0" fontId="15" fillId="19" borderId="10" xfId="0" applyFont="1" applyFill="1" applyBorder="1" applyAlignment="1">
      <alignment horizontal="center" vertical="center"/>
    </xf>
    <xf numFmtId="0" fontId="15" fillId="40" borderId="10" xfId="0" applyFont="1" applyFill="1" applyBorder="1" applyAlignment="1">
      <alignment horizontal="center" vertical="center"/>
    </xf>
    <xf numFmtId="0" fontId="15" fillId="41" borderId="17" xfId="0" applyFont="1" applyFill="1" applyBorder="1" applyAlignment="1">
      <alignment horizontal="center" vertical="center"/>
    </xf>
    <xf numFmtId="0" fontId="15" fillId="42" borderId="17" xfId="0" applyFont="1" applyFill="1" applyBorder="1" applyAlignment="1">
      <alignment horizontal="center" vertical="center"/>
    </xf>
    <xf numFmtId="0" fontId="15" fillId="0" borderId="10" xfId="0" applyFont="1" applyBorder="1" applyAlignment="1">
      <alignment horizontal="center"/>
    </xf>
    <xf numFmtId="0" fontId="34" fillId="0" borderId="0" xfId="0" applyFont="1"/>
    <xf numFmtId="0" fontId="35" fillId="0" borderId="0" xfId="0" applyFont="1"/>
    <xf numFmtId="0" fontId="35" fillId="39" borderId="0" xfId="0" applyFont="1" applyFill="1"/>
    <xf numFmtId="0" fontId="43" fillId="39" borderId="0" xfId="0" applyFont="1" applyFill="1" applyAlignment="1">
      <alignment wrapText="1"/>
    </xf>
    <xf numFmtId="0" fontId="34" fillId="39" borderId="0" xfId="0" applyFont="1" applyFill="1" applyAlignment="1">
      <alignment wrapText="1"/>
    </xf>
    <xf numFmtId="0" fontId="34" fillId="0" borderId="87" xfId="0" applyFont="1" applyBorder="1"/>
    <xf numFmtId="0" fontId="35" fillId="0" borderId="87" xfId="0" applyFont="1" applyBorder="1" applyAlignment="1">
      <alignment horizontal="center"/>
    </xf>
    <xf numFmtId="0" fontId="34" fillId="39" borderId="87" xfId="0" applyFont="1" applyFill="1" applyBorder="1" applyAlignment="1">
      <alignment horizontal="center"/>
    </xf>
    <xf numFmtId="0" fontId="34" fillId="0" borderId="87" xfId="0" applyFont="1" applyBorder="1" applyAlignment="1">
      <alignment horizontal="center"/>
    </xf>
    <xf numFmtId="0" fontId="45" fillId="0" borderId="87" xfId="0" applyFont="1" applyBorder="1"/>
    <xf numFmtId="0" fontId="46" fillId="0" borderId="87" xfId="0" applyFont="1" applyBorder="1"/>
    <xf numFmtId="0" fontId="47" fillId="0" borderId="87" xfId="0" applyFont="1" applyBorder="1"/>
    <xf numFmtId="0" fontId="39" fillId="0" borderId="26" xfId="0" applyFont="1" applyBorder="1" applyAlignment="1">
      <alignment horizontal="center" wrapText="1"/>
    </xf>
    <xf numFmtId="0" fontId="39" fillId="0" borderId="10" xfId="0" applyFont="1" applyBorder="1" applyAlignment="1">
      <alignment horizontal="center" wrapText="1"/>
    </xf>
    <xf numFmtId="0" fontId="0" fillId="35" borderId="0" xfId="0" applyFill="1"/>
    <xf numFmtId="0" fontId="13" fillId="35" borderId="31" xfId="0" applyFont="1" applyFill="1" applyBorder="1" applyAlignment="1">
      <alignment horizontal="center"/>
    </xf>
    <xf numFmtId="1" fontId="0" fillId="0" borderId="0" xfId="0" applyNumberFormat="1" applyAlignment="1">
      <alignment horizontal="center"/>
    </xf>
    <xf numFmtId="0" fontId="28" fillId="0" borderId="87" xfId="0" applyFont="1" applyBorder="1" applyAlignment="1">
      <alignment horizontal="center"/>
    </xf>
    <xf numFmtId="0" fontId="28" fillId="0" borderId="90" xfId="0" applyFont="1" applyBorder="1" applyAlignment="1">
      <alignment horizontal="center"/>
    </xf>
    <xf numFmtId="0" fontId="13" fillId="50" borderId="0" xfId="0" applyFont="1" applyFill="1"/>
    <xf numFmtId="0" fontId="0" fillId="50" borderId="10" xfId="0" applyFill="1" applyBorder="1" applyAlignment="1">
      <alignment horizontal="center"/>
    </xf>
    <xf numFmtId="165" fontId="34" fillId="0" borderId="87" xfId="0" applyNumberFormat="1" applyFont="1" applyBorder="1"/>
    <xf numFmtId="165" fontId="34" fillId="0" borderId="87" xfId="0" applyNumberFormat="1" applyFont="1" applyBorder="1" applyAlignment="1">
      <alignment horizontal="right"/>
    </xf>
    <xf numFmtId="0" fontId="0" fillId="0" borderId="18" xfId="0" applyBorder="1" applyAlignment="1">
      <alignment horizontal="center"/>
    </xf>
    <xf numFmtId="0" fontId="34" fillId="0" borderId="0" xfId="0" applyFont="1" applyAlignment="1">
      <alignment wrapText="1"/>
    </xf>
    <xf numFmtId="9" fontId="3" fillId="0" borderId="6" xfId="158" applyFont="1" applyFill="1" applyBorder="1" applyAlignment="1" applyProtection="1">
      <alignment vertical="center" wrapText="1"/>
    </xf>
    <xf numFmtId="9" fontId="3" fillId="0" borderId="4" xfId="158" applyFont="1" applyFill="1" applyBorder="1" applyAlignment="1" applyProtection="1">
      <alignment vertical="center" wrapText="1"/>
    </xf>
    <xf numFmtId="9" fontId="3" fillId="0" borderId="7" xfId="158" applyFont="1" applyFill="1" applyBorder="1" applyAlignment="1" applyProtection="1">
      <alignment vertical="center" wrapText="1"/>
    </xf>
    <xf numFmtId="9" fontId="3" fillId="0" borderId="4" xfId="158" applyFont="1" applyFill="1" applyBorder="1" applyAlignment="1" applyProtection="1">
      <alignment vertical="center"/>
    </xf>
    <xf numFmtId="9" fontId="3" fillId="0" borderId="9" xfId="158" applyFont="1" applyFill="1" applyBorder="1" applyAlignment="1" applyProtection="1">
      <alignment vertical="center"/>
    </xf>
    <xf numFmtId="9" fontId="3" fillId="7" borderId="27" xfId="158" applyFont="1" applyFill="1" applyBorder="1" applyAlignment="1" applyProtection="1">
      <alignment horizontal="center" vertical="center" wrapText="1"/>
    </xf>
    <xf numFmtId="9" fontId="3" fillId="7" borderId="5" xfId="158" applyFont="1" applyFill="1" applyBorder="1" applyAlignment="1" applyProtection="1">
      <alignment horizontal="center" vertical="center" wrapText="1"/>
    </xf>
    <xf numFmtId="9" fontId="3" fillId="7" borderId="7" xfId="158" applyFont="1" applyFill="1" applyBorder="1" applyAlignment="1" applyProtection="1">
      <alignment horizontal="center" vertical="center" wrapText="1"/>
    </xf>
    <xf numFmtId="0" fontId="8" fillId="0" borderId="0" xfId="0" applyFont="1" applyAlignment="1" applyProtection="1">
      <alignment horizontal="center" vertical="center"/>
    </xf>
    <xf numFmtId="0" fontId="53" fillId="0" borderId="0" xfId="0" applyFont="1" applyAlignment="1" applyProtection="1">
      <alignment horizontal="center" vertical="center"/>
    </xf>
    <xf numFmtId="0" fontId="9" fillId="0" borderId="0" xfId="0" applyFont="1" applyAlignment="1" applyProtection="1">
      <alignment horizontal="center" vertical="center"/>
    </xf>
    <xf numFmtId="0" fontId="20" fillId="0" borderId="0" xfId="0" applyFont="1" applyAlignment="1" applyProtection="1">
      <alignment horizontal="center" vertical="center"/>
    </xf>
    <xf numFmtId="0" fontId="3" fillId="0" borderId="0" xfId="0" applyFont="1" applyAlignment="1" applyProtection="1">
      <alignment horizontal="center" vertical="center"/>
    </xf>
    <xf numFmtId="0" fontId="6" fillId="2" borderId="2" xfId="0" applyFont="1" applyFill="1" applyBorder="1" applyAlignment="1" applyProtection="1">
      <alignment horizontal="center" vertical="center"/>
    </xf>
    <xf numFmtId="0" fontId="8" fillId="7" borderId="10" xfId="0" applyFont="1" applyFill="1" applyBorder="1" applyAlignment="1" applyProtection="1">
      <alignment vertical="center"/>
    </xf>
    <xf numFmtId="0" fontId="6" fillId="2" borderId="3"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9" fillId="9" borderId="10" xfId="36" applyFont="1" applyFill="1" applyBorder="1" applyAlignment="1" applyProtection="1">
      <alignment horizontal="center" vertical="center" textRotation="90"/>
    </xf>
    <xf numFmtId="0" fontId="6" fillId="2" borderId="7"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3" fontId="6" fillId="2" borderId="5" xfId="0" applyNumberFormat="1"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33" borderId="10" xfId="0" applyFont="1" applyFill="1" applyBorder="1" applyAlignment="1" applyProtection="1">
      <alignment horizontal="center" vertical="center" wrapText="1"/>
    </xf>
    <xf numFmtId="0" fontId="3" fillId="34" borderId="14" xfId="0" applyFont="1" applyFill="1" applyBorder="1" applyAlignment="1" applyProtection="1">
      <alignment horizontal="center" vertical="center"/>
    </xf>
    <xf numFmtId="0" fontId="3" fillId="27" borderId="10"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xf>
    <xf numFmtId="0" fontId="3" fillId="4" borderId="10" xfId="0" applyFont="1" applyFill="1" applyBorder="1" applyAlignment="1" applyProtection="1">
      <alignment horizontal="center" vertical="center" wrapText="1"/>
    </xf>
    <xf numFmtId="0" fontId="3" fillId="28" borderId="10" xfId="0" applyFont="1" applyFill="1" applyBorder="1" applyAlignment="1" applyProtection="1">
      <alignment horizontal="center" vertical="center" wrapText="1"/>
    </xf>
    <xf numFmtId="0" fontId="3" fillId="35" borderId="10" xfId="0" applyFont="1" applyFill="1" applyBorder="1" applyAlignment="1" applyProtection="1">
      <alignment horizontal="center" vertical="center" wrapText="1"/>
    </xf>
    <xf numFmtId="0" fontId="5" fillId="0" borderId="10" xfId="0" applyFont="1" applyBorder="1" applyAlignment="1" applyProtection="1">
      <alignment horizontal="center" vertical="center"/>
    </xf>
    <xf numFmtId="0" fontId="3" fillId="20" borderId="10" xfId="0" applyFont="1" applyFill="1" applyBorder="1" applyAlignment="1" applyProtection="1">
      <alignment horizontal="center" vertical="center" wrapText="1"/>
    </xf>
    <xf numFmtId="0" fontId="3" fillId="20" borderId="10" xfId="0" applyFont="1" applyFill="1" applyBorder="1" applyAlignment="1" applyProtection="1">
      <alignment horizontal="center" vertical="center"/>
    </xf>
    <xf numFmtId="0" fontId="3" fillId="4" borderId="1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xf>
    <xf numFmtId="0" fontId="3" fillId="15" borderId="14" xfId="0" applyFont="1" applyFill="1" applyBorder="1" applyAlignment="1" applyProtection="1">
      <alignment horizontal="center" vertical="center" wrapText="1"/>
    </xf>
    <xf numFmtId="0" fontId="3" fillId="15" borderId="1" xfId="0" applyFont="1" applyFill="1" applyBorder="1" applyAlignment="1" applyProtection="1">
      <alignment horizontal="center" vertical="center" wrapText="1"/>
    </xf>
    <xf numFmtId="1" fontId="3" fillId="15" borderId="1" xfId="0" applyNumberFormat="1" applyFont="1" applyFill="1" applyBorder="1" applyAlignment="1" applyProtection="1">
      <alignment horizontal="center" vertical="center" wrapText="1"/>
    </xf>
    <xf numFmtId="0" fontId="3" fillId="24" borderId="1" xfId="0" applyFont="1" applyFill="1" applyBorder="1" applyAlignment="1" applyProtection="1">
      <alignment horizontal="center" vertical="center" wrapText="1"/>
    </xf>
    <xf numFmtId="0" fontId="3" fillId="24" borderId="0" xfId="0" applyFont="1" applyFill="1" applyAlignment="1" applyProtection="1">
      <alignment horizontal="center" vertical="center"/>
    </xf>
    <xf numFmtId="0" fontId="5" fillId="24" borderId="0" xfId="0" applyFont="1" applyFill="1" applyAlignment="1" applyProtection="1">
      <alignment horizontal="center" vertical="center"/>
    </xf>
    <xf numFmtId="0" fontId="9" fillId="0" borderId="9" xfId="0" applyFont="1" applyBorder="1" applyAlignment="1" applyProtection="1">
      <alignment horizontal="center" vertical="center"/>
    </xf>
    <xf numFmtId="0" fontId="3" fillId="0" borderId="4" xfId="36" applyFont="1" applyBorder="1" applyAlignment="1" applyProtection="1">
      <alignment horizontal="center" vertical="center" wrapText="1"/>
    </xf>
    <xf numFmtId="0" fontId="9" fillId="0" borderId="6" xfId="0" applyFont="1" applyBorder="1" applyAlignment="1" applyProtection="1">
      <alignment horizontal="center" vertical="center"/>
    </xf>
    <xf numFmtId="0" fontId="3" fillId="24" borderId="4" xfId="35" applyFont="1" applyFill="1" applyBorder="1" applyAlignment="1" applyProtection="1">
      <alignment horizontal="left" vertical="center" wrapText="1"/>
    </xf>
    <xf numFmtId="0" fontId="3" fillId="0" borderId="1" xfId="35" applyFont="1" applyBorder="1" applyAlignment="1" applyProtection="1">
      <alignment horizontal="center" vertical="center" wrapText="1"/>
    </xf>
    <xf numFmtId="0" fontId="3" fillId="15" borderId="22" xfId="0" applyFont="1" applyFill="1" applyBorder="1" applyAlignment="1" applyProtection="1">
      <alignment horizontal="center" vertical="center" wrapText="1"/>
    </xf>
    <xf numFmtId="1" fontId="3" fillId="15" borderId="22" xfId="0" applyNumberFormat="1" applyFont="1" applyFill="1" applyBorder="1" applyAlignment="1" applyProtection="1">
      <alignment horizontal="center" vertical="center" wrapText="1"/>
    </xf>
    <xf numFmtId="164" fontId="3" fillId="30" borderId="6" xfId="0" applyNumberFormat="1" applyFont="1" applyFill="1" applyBorder="1" applyAlignment="1" applyProtection="1">
      <alignment horizontal="center" vertical="center" wrapText="1"/>
    </xf>
    <xf numFmtId="0" fontId="9" fillId="0" borderId="6" xfId="0" applyFont="1" applyBorder="1" applyAlignment="1" applyProtection="1">
      <alignment vertical="center"/>
    </xf>
    <xf numFmtId="0" fontId="3" fillId="0" borderId="4" xfId="60" applyFont="1" applyBorder="1" applyAlignment="1" applyProtection="1">
      <alignment vertical="center" wrapText="1"/>
    </xf>
    <xf numFmtId="0" fontId="3" fillId="0" borderId="6" xfId="60" applyFont="1" applyBorder="1" applyAlignment="1" applyProtection="1">
      <alignment vertical="center" wrapText="1"/>
    </xf>
    <xf numFmtId="0" fontId="9" fillId="0" borderId="9" xfId="0" applyFont="1" applyBorder="1" applyAlignment="1" applyProtection="1">
      <alignment vertical="center"/>
    </xf>
    <xf numFmtId="0" fontId="3" fillId="0" borderId="9" xfId="60" applyFont="1" applyBorder="1" applyAlignment="1" applyProtection="1">
      <alignment vertical="center" wrapText="1"/>
    </xf>
    <xf numFmtId="0" fontId="3" fillId="0" borderId="67" xfId="60" applyFont="1" applyBorder="1" applyAlignment="1" applyProtection="1">
      <alignment vertical="center" wrapText="1"/>
    </xf>
    <xf numFmtId="0" fontId="36" fillId="6" borderId="10" xfId="0" applyFont="1" applyFill="1" applyBorder="1" applyAlignment="1" applyProtection="1">
      <alignment horizontal="center" vertical="center" wrapText="1"/>
    </xf>
    <xf numFmtId="0" fontId="9" fillId="0" borderId="13" xfId="0" applyFont="1" applyBorder="1" applyAlignment="1" applyProtection="1">
      <alignment horizontal="center" vertical="center"/>
    </xf>
    <xf numFmtId="0" fontId="6" fillId="3" borderId="7" xfId="0" applyFont="1" applyFill="1" applyBorder="1" applyAlignment="1" applyProtection="1">
      <alignment horizontal="center" vertical="center"/>
    </xf>
    <xf numFmtId="0" fontId="3" fillId="23" borderId="10" xfId="0" applyFont="1" applyFill="1" applyBorder="1" applyAlignment="1" applyProtection="1">
      <alignment horizontal="center" vertical="center"/>
    </xf>
    <xf numFmtId="0" fontId="3" fillId="0" borderId="6"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3" fillId="36" borderId="10" xfId="0" applyFont="1" applyFill="1" applyBorder="1" applyAlignment="1" applyProtection="1">
      <alignment horizontal="center" vertical="center" wrapText="1"/>
    </xf>
    <xf numFmtId="0" fontId="3" fillId="36" borderId="10" xfId="0" applyFont="1" applyFill="1" applyBorder="1" applyAlignment="1" applyProtection="1">
      <alignment horizontal="center" vertical="center"/>
    </xf>
    <xf numFmtId="164" fontId="3" fillId="30" borderId="1" xfId="0" applyNumberFormat="1" applyFont="1" applyFill="1" applyBorder="1" applyAlignment="1" applyProtection="1">
      <alignment horizontal="center" vertical="center" wrapText="1"/>
    </xf>
    <xf numFmtId="0" fontId="9" fillId="24" borderId="27" xfId="0" applyFont="1" applyFill="1" applyBorder="1" applyAlignment="1" applyProtection="1">
      <alignment vertical="center" wrapText="1"/>
    </xf>
    <xf numFmtId="0" fontId="5" fillId="0" borderId="0" xfId="0" applyFont="1" applyAlignment="1" applyProtection="1">
      <alignment horizontal="center" vertical="center"/>
    </xf>
    <xf numFmtId="0" fontId="3" fillId="0" borderId="14"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6" fillId="6" borderId="10" xfId="0" applyFont="1" applyFill="1" applyBorder="1" applyAlignment="1" applyProtection="1">
      <alignment horizontal="center" vertical="center"/>
    </xf>
    <xf numFmtId="0" fontId="9" fillId="0" borderId="25" xfId="0" applyFont="1" applyBorder="1" applyAlignment="1" applyProtection="1">
      <alignment horizontal="center" vertical="center"/>
    </xf>
    <xf numFmtId="0" fontId="9" fillId="0" borderId="5" xfId="0"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24" borderId="10" xfId="0" applyFont="1" applyFill="1" applyBorder="1" applyAlignment="1" applyProtection="1">
      <alignment horizontal="center" vertical="center" wrapText="1"/>
    </xf>
    <xf numFmtId="0" fontId="5" fillId="0" borderId="10" xfId="0" applyFont="1" applyBorder="1" applyAlignment="1" applyProtection="1">
      <alignment horizontal="left" vertical="center"/>
    </xf>
    <xf numFmtId="0" fontId="3" fillId="0" borderId="0" xfId="0" applyFont="1" applyAlignment="1" applyProtection="1">
      <alignment horizontal="left" vertical="center"/>
    </xf>
    <xf numFmtId="0" fontId="5" fillId="0" borderId="0" xfId="0" applyFont="1" applyAlignment="1" applyProtection="1">
      <alignment horizontal="left" vertical="center"/>
    </xf>
    <xf numFmtId="0" fontId="3" fillId="6" borderId="10"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xf>
    <xf numFmtId="0" fontId="3" fillId="20" borderId="10" xfId="0" applyFont="1" applyFill="1" applyBorder="1" applyAlignment="1" applyProtection="1">
      <alignment horizontal="left" vertical="center" wrapText="1"/>
    </xf>
    <xf numFmtId="0" fontId="4" fillId="0" borderId="0" xfId="0" applyFont="1" applyAlignment="1" applyProtection="1">
      <alignment horizontal="center" vertical="center"/>
    </xf>
    <xf numFmtId="0" fontId="41" fillId="6" borderId="10" xfId="0" applyFont="1" applyFill="1" applyBorder="1" applyAlignment="1" applyProtection="1">
      <alignment horizontal="center" vertical="center"/>
    </xf>
    <xf numFmtId="0" fontId="3" fillId="24" borderId="24" xfId="36" applyFont="1" applyFill="1" applyBorder="1" applyAlignment="1" applyProtection="1">
      <alignment horizontal="left" vertical="center" wrapText="1"/>
    </xf>
    <xf numFmtId="0" fontId="3" fillId="0" borderId="6" xfId="35"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29" borderId="10" xfId="0" applyFont="1" applyFill="1" applyBorder="1" applyAlignment="1" applyProtection="1">
      <alignment horizontal="center" vertical="center" wrapText="1"/>
    </xf>
    <xf numFmtId="0" fontId="3" fillId="30" borderId="10" xfId="0" applyFont="1" applyFill="1" applyBorder="1" applyAlignment="1" applyProtection="1">
      <alignment vertical="center" wrapText="1"/>
    </xf>
    <xf numFmtId="0" fontId="9" fillId="24" borderId="4" xfId="0" applyFont="1" applyFill="1" applyBorder="1" applyAlignment="1" applyProtection="1">
      <alignment horizontal="center" vertical="center"/>
    </xf>
    <xf numFmtId="0" fontId="3" fillId="30" borderId="21" xfId="0" applyFont="1" applyFill="1" applyBorder="1" applyAlignment="1" applyProtection="1">
      <alignment horizontal="center" vertical="center" wrapText="1"/>
    </xf>
    <xf numFmtId="0" fontId="3" fillId="24" borderId="7" xfId="36" applyFont="1" applyFill="1" applyBorder="1" applyAlignment="1" applyProtection="1">
      <alignment horizontal="left" vertical="center" wrapText="1"/>
    </xf>
    <xf numFmtId="0" fontId="9" fillId="0" borderId="4" xfId="0" applyFont="1" applyBorder="1" applyAlignment="1" applyProtection="1">
      <alignment horizontal="center" vertical="center"/>
    </xf>
    <xf numFmtId="0" fontId="3" fillId="0" borderId="4" xfId="35" applyFont="1" applyBorder="1" applyAlignment="1" applyProtection="1">
      <alignment horizontal="center" vertical="center" wrapText="1"/>
    </xf>
    <xf numFmtId="0" fontId="3" fillId="0" borderId="10" xfId="83" applyFont="1" applyBorder="1" applyAlignment="1" applyProtection="1">
      <alignment horizontal="center" vertical="center" wrapText="1"/>
    </xf>
    <xf numFmtId="0" fontId="3" fillId="0" borderId="10" xfId="83" applyFont="1" applyBorder="1" applyAlignment="1" applyProtection="1">
      <alignment horizontal="center" vertical="center"/>
    </xf>
    <xf numFmtId="0" fontId="3" fillId="6" borderId="10" xfId="83" applyFont="1" applyFill="1" applyBorder="1" applyAlignment="1" applyProtection="1">
      <alignment horizontal="center" vertical="center" wrapText="1"/>
    </xf>
    <xf numFmtId="0" fontId="3" fillId="6" borderId="10" xfId="83" applyFont="1" applyFill="1" applyBorder="1" applyAlignment="1" applyProtection="1">
      <alignment horizontal="center" vertical="center"/>
    </xf>
    <xf numFmtId="0" fontId="3" fillId="20" borderId="10" xfId="83" applyFont="1" applyFill="1" applyBorder="1" applyAlignment="1" applyProtection="1">
      <alignment horizontal="center" vertical="center" wrapText="1"/>
    </xf>
    <xf numFmtId="0" fontId="3" fillId="20" borderId="10" xfId="83" applyFont="1" applyFill="1" applyBorder="1" applyAlignment="1" applyProtection="1">
      <alignment horizontal="center" vertical="center"/>
    </xf>
    <xf numFmtId="0" fontId="3" fillId="7" borderId="19" xfId="0" applyFont="1" applyFill="1" applyBorder="1" applyAlignment="1" applyProtection="1">
      <alignment horizontal="center" vertical="center" wrapText="1"/>
    </xf>
    <xf numFmtId="0" fontId="9" fillId="24" borderId="6" xfId="0" applyFont="1" applyFill="1" applyBorder="1" applyAlignment="1" applyProtection="1">
      <alignment horizontal="center" vertical="center"/>
    </xf>
    <xf numFmtId="0" fontId="9" fillId="24" borderId="9" xfId="0" applyFont="1" applyFill="1" applyBorder="1" applyAlignment="1" applyProtection="1">
      <alignment horizontal="center" vertical="center"/>
    </xf>
    <xf numFmtId="0" fontId="3" fillId="0" borderId="23" xfId="0" applyFont="1" applyBorder="1" applyAlignment="1" applyProtection="1">
      <alignment horizontal="center" vertical="center" wrapText="1"/>
    </xf>
    <xf numFmtId="0" fontId="3" fillId="6" borderId="10" xfId="107" applyFont="1" applyFill="1" applyBorder="1" applyAlignment="1" applyProtection="1">
      <alignment horizontal="center" vertical="center" wrapText="1"/>
    </xf>
    <xf numFmtId="0" fontId="3" fillId="32" borderId="10" xfId="0" applyFont="1" applyFill="1" applyBorder="1" applyAlignment="1" applyProtection="1">
      <alignment horizontal="center" vertical="center" wrapText="1"/>
    </xf>
    <xf numFmtId="0" fontId="9" fillId="0" borderId="1" xfId="0" applyFont="1" applyBorder="1" applyAlignment="1" applyProtection="1">
      <alignment horizontal="center" vertical="center"/>
    </xf>
    <xf numFmtId="164" fontId="3" fillId="30" borderId="4" xfId="0" applyNumberFormat="1" applyFont="1" applyFill="1" applyBorder="1" applyAlignment="1" applyProtection="1">
      <alignment horizontal="center" vertical="center" wrapText="1"/>
    </xf>
    <xf numFmtId="0" fontId="40" fillId="20" borderId="10" xfId="0" applyFont="1" applyFill="1" applyBorder="1" applyAlignment="1" applyProtection="1">
      <alignment horizontal="center" vertical="center" wrapText="1"/>
    </xf>
    <xf numFmtId="0" fontId="40" fillId="6" borderId="10" xfId="0" applyFont="1" applyFill="1" applyBorder="1" applyAlignment="1" applyProtection="1">
      <alignment horizontal="center" vertical="center" wrapText="1"/>
    </xf>
    <xf numFmtId="0" fontId="3" fillId="0" borderId="21" xfId="0" applyFont="1" applyBorder="1" applyAlignment="1" applyProtection="1">
      <alignment vertical="center"/>
    </xf>
    <xf numFmtId="0" fontId="3" fillId="0" borderId="27" xfId="0" applyFont="1" applyBorder="1" applyAlignment="1" applyProtection="1">
      <alignment vertical="center"/>
    </xf>
    <xf numFmtId="9" fontId="3" fillId="3" borderId="16" xfId="0" applyNumberFormat="1" applyFont="1" applyFill="1" applyBorder="1" applyAlignment="1" applyProtection="1">
      <alignment horizontal="center" vertical="center"/>
    </xf>
    <xf numFmtId="0" fontId="3" fillId="31" borderId="10" xfId="0" applyFont="1" applyFill="1" applyBorder="1" applyAlignment="1" applyProtection="1">
      <alignment horizontal="center" vertical="center"/>
    </xf>
    <xf numFmtId="0" fontId="3" fillId="7" borderId="24" xfId="0" applyFont="1" applyFill="1" applyBorder="1" applyAlignment="1" applyProtection="1">
      <alignment horizontal="left" vertical="center" wrapText="1"/>
    </xf>
    <xf numFmtId="0" fontId="9" fillId="0" borderId="10" xfId="0" applyFont="1" applyBorder="1" applyAlignment="1" applyProtection="1">
      <alignment horizontal="center" vertical="center" wrapText="1"/>
    </xf>
    <xf numFmtId="0" fontId="3" fillId="0" borderId="26" xfId="0" applyFont="1" applyBorder="1" applyAlignment="1" applyProtection="1">
      <alignment vertical="center"/>
    </xf>
    <xf numFmtId="0" fontId="30" fillId="6" borderId="10" xfId="0" applyFont="1" applyFill="1" applyBorder="1" applyAlignment="1" applyProtection="1">
      <alignment horizontal="center" vertical="center" wrapText="1"/>
    </xf>
    <xf numFmtId="0" fontId="3" fillId="0" borderId="10" xfId="0" applyFont="1" applyBorder="1" applyAlignment="1" applyProtection="1">
      <alignment horizontal="left" vertical="center" wrapText="1"/>
    </xf>
    <xf numFmtId="0" fontId="3" fillId="24" borderId="4" xfId="35" applyFont="1" applyFill="1" applyBorder="1" applyAlignment="1" applyProtection="1">
      <alignment horizontal="center" vertical="center" wrapText="1"/>
    </xf>
    <xf numFmtId="0" fontId="3" fillId="24" borderId="0" xfId="35" applyFont="1" applyFill="1" applyAlignment="1" applyProtection="1">
      <alignment horizontal="center" vertical="center" wrapText="1"/>
    </xf>
    <xf numFmtId="0" fontId="3" fillId="30" borderId="4" xfId="0" applyFont="1" applyFill="1" applyBorder="1" applyAlignment="1" applyProtection="1">
      <alignment horizontal="center" vertical="center" wrapText="1"/>
    </xf>
    <xf numFmtId="1" fontId="3" fillId="3" borderId="22" xfId="0" applyNumberFormat="1" applyFont="1" applyFill="1" applyBorder="1" applyAlignment="1" applyProtection="1">
      <alignment horizontal="center" vertical="center"/>
    </xf>
    <xf numFmtId="0" fontId="9" fillId="24" borderId="1" xfId="0" applyFont="1" applyFill="1" applyBorder="1" applyAlignment="1" applyProtection="1">
      <alignment horizontal="center" vertical="center"/>
    </xf>
    <xf numFmtId="0" fontId="3" fillId="43" borderId="4" xfId="0" applyFont="1" applyFill="1" applyBorder="1" applyAlignment="1" applyProtection="1">
      <alignment horizontal="left" vertical="top" wrapText="1"/>
    </xf>
    <xf numFmtId="0" fontId="3" fillId="24" borderId="16" xfId="36" applyFont="1" applyFill="1" applyBorder="1" applyAlignment="1" applyProtection="1">
      <alignment horizontal="left" vertical="center" wrapText="1"/>
    </xf>
    <xf numFmtId="0" fontId="3" fillId="33" borderId="26" xfId="0" applyFont="1" applyFill="1" applyBorder="1" applyAlignment="1" applyProtection="1">
      <alignment horizontal="center" vertical="center" wrapText="1"/>
    </xf>
    <xf numFmtId="0" fontId="3" fillId="15" borderId="6" xfId="0" applyFont="1" applyFill="1" applyBorder="1" applyAlignment="1" applyProtection="1">
      <alignment horizontal="center" vertical="center" wrapText="1"/>
    </xf>
    <xf numFmtId="1" fontId="3" fillId="15" borderId="6" xfId="0" applyNumberFormat="1"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0" fontId="3" fillId="15" borderId="23" xfId="0" applyFont="1" applyFill="1" applyBorder="1" applyAlignment="1" applyProtection="1">
      <alignment horizontal="center" vertical="center" wrapText="1"/>
    </xf>
    <xf numFmtId="0" fontId="3" fillId="15" borderId="10" xfId="0" applyFont="1" applyFill="1" applyBorder="1" applyAlignment="1" applyProtection="1">
      <alignment horizontal="center" vertical="center" wrapText="1"/>
    </xf>
    <xf numFmtId="1" fontId="3" fillId="15" borderId="10" xfId="0" applyNumberFormat="1" applyFont="1" applyFill="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0" xfId="0" applyFont="1" applyAlignment="1" applyProtection="1">
      <alignment horizontal="left" vertical="center"/>
    </xf>
    <xf numFmtId="0" fontId="3" fillId="0" borderId="25" xfId="0" applyFont="1" applyBorder="1" applyAlignment="1" applyProtection="1">
      <alignment horizontal="center" vertical="center" wrapText="1"/>
    </xf>
    <xf numFmtId="0" fontId="12" fillId="8" borderId="10" xfId="0" applyFont="1" applyFill="1" applyBorder="1" applyAlignment="1" applyProtection="1">
      <alignment horizontal="center" vertical="center"/>
    </xf>
    <xf numFmtId="0" fontId="3" fillId="0" borderId="0" xfId="0" applyFont="1" applyAlignment="1" applyProtection="1">
      <alignment horizontal="center" vertical="center" wrapText="1"/>
    </xf>
    <xf numFmtId="3" fontId="3" fillId="0" borderId="0" xfId="0" applyNumberFormat="1" applyFont="1" applyAlignment="1" applyProtection="1">
      <alignment vertical="center"/>
    </xf>
    <xf numFmtId="0" fontId="74" fillId="0" borderId="0" xfId="0" applyFont="1" applyAlignment="1" applyProtection="1">
      <alignment horizontal="center" vertical="center"/>
    </xf>
    <xf numFmtId="0" fontId="3" fillId="0" borderId="0" xfId="35" applyFont="1" applyAlignment="1" applyProtection="1">
      <alignment vertical="center" wrapText="1"/>
    </xf>
    <xf numFmtId="0" fontId="3" fillId="0" borderId="0" xfId="0" applyFont="1" applyAlignment="1" applyProtection="1">
      <alignment vertical="center" wrapText="1"/>
    </xf>
    <xf numFmtId="0" fontId="3" fillId="7" borderId="0" xfId="0" applyFont="1" applyFill="1" applyAlignment="1" applyProtection="1">
      <alignment horizontal="center" vertical="center" wrapText="1"/>
    </xf>
    <xf numFmtId="0" fontId="3" fillId="35"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4" fillId="0" borderId="0" xfId="0" applyFont="1" applyAlignment="1" applyProtection="1">
      <alignment horizontal="center" vertical="center"/>
    </xf>
    <xf numFmtId="0" fontId="8" fillId="0" borderId="0" xfId="0" applyFont="1" applyAlignment="1" applyProtection="1">
      <alignment horizontal="left" vertical="center"/>
    </xf>
    <xf numFmtId="164" fontId="3" fillId="0" borderId="0" xfId="0" applyNumberFormat="1" applyFont="1" applyAlignment="1" applyProtection="1">
      <alignment horizontal="center" vertical="center" wrapText="1"/>
    </xf>
    <xf numFmtId="9" fontId="74" fillId="0" borderId="0" xfId="158" applyFont="1" applyFill="1" applyBorder="1" applyAlignment="1" applyProtection="1">
      <alignment horizontal="center" vertical="center"/>
    </xf>
    <xf numFmtId="0" fontId="12" fillId="37" borderId="0" xfId="0" applyFont="1" applyFill="1" applyAlignment="1" applyProtection="1">
      <alignment horizontal="center" vertical="center"/>
    </xf>
    <xf numFmtId="164" fontId="4" fillId="0" borderId="0" xfId="0" applyNumberFormat="1" applyFont="1" applyAlignment="1" applyProtection="1">
      <alignment horizontal="center" vertical="center"/>
    </xf>
    <xf numFmtId="10" fontId="74" fillId="0" borderId="0" xfId="158" applyNumberFormat="1" applyFont="1" applyAlignment="1" applyProtection="1">
      <alignment horizontal="center" vertical="center"/>
    </xf>
    <xf numFmtId="0" fontId="62" fillId="0" borderId="0" xfId="0" applyFont="1" applyAlignment="1" applyProtection="1">
      <alignment horizontal="center" vertical="center"/>
    </xf>
    <xf numFmtId="0" fontId="74" fillId="0" borderId="0" xfId="0" applyFont="1" applyAlignment="1" applyProtection="1">
      <alignment horizontal="center" vertical="center" wrapText="1"/>
    </xf>
    <xf numFmtId="0" fontId="75" fillId="0" borderId="0" xfId="0" applyFont="1" applyAlignment="1" applyProtection="1">
      <alignment horizontal="center" vertical="center"/>
    </xf>
    <xf numFmtId="0" fontId="74" fillId="0" borderId="0" xfId="0" applyFont="1" applyAlignment="1" applyProtection="1">
      <alignment horizontal="left" vertical="center"/>
    </xf>
    <xf numFmtId="0" fontId="62" fillId="0" borderId="0" xfId="0" applyFont="1" applyAlignment="1" applyProtection="1">
      <alignment vertical="center"/>
    </xf>
    <xf numFmtId="9" fontId="74" fillId="0" borderId="0" xfId="0" applyNumberFormat="1" applyFont="1" applyAlignment="1" applyProtection="1">
      <alignment horizontal="center" vertical="center"/>
    </xf>
    <xf numFmtId="0" fontId="53" fillId="0" borderId="10" xfId="0" applyFont="1" applyBorder="1" applyAlignment="1" applyProtection="1">
      <alignment horizontal="center" vertical="center"/>
    </xf>
    <xf numFmtId="0" fontId="10" fillId="0" borderId="97" xfId="0" applyFont="1" applyBorder="1" applyAlignment="1" applyProtection="1">
      <alignment horizontal="center" vertical="center"/>
    </xf>
    <xf numFmtId="0" fontId="10" fillId="0" borderId="96" xfId="0" applyFont="1" applyBorder="1" applyAlignment="1" applyProtection="1">
      <alignment horizontal="center" vertical="center"/>
    </xf>
    <xf numFmtId="0" fontId="10" fillId="0" borderId="14" xfId="0" applyFont="1" applyBorder="1" applyAlignment="1" applyProtection="1">
      <alignment horizontal="center" vertical="center"/>
    </xf>
    <xf numFmtId="9" fontId="3" fillId="3" borderId="22" xfId="0" applyNumberFormat="1" applyFont="1" applyFill="1" applyBorder="1" applyAlignment="1" applyProtection="1">
      <alignment horizontal="center" vertical="center"/>
    </xf>
    <xf numFmtId="9" fontId="3" fillId="3" borderId="16" xfId="0" applyNumberFormat="1" applyFont="1" applyFill="1" applyBorder="1" applyAlignment="1" applyProtection="1">
      <alignment horizontal="center" vertical="center"/>
    </xf>
    <xf numFmtId="164" fontId="3" fillId="30" borderId="1" xfId="0" applyNumberFormat="1" applyFont="1" applyFill="1" applyBorder="1" applyAlignment="1" applyProtection="1">
      <alignment horizontal="center" vertical="center" wrapText="1"/>
    </xf>
    <xf numFmtId="0" fontId="6" fillId="3" borderId="6"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3" fillId="43" borderId="40" xfId="0" applyFont="1" applyFill="1" applyBorder="1" applyAlignment="1" applyProtection="1">
      <alignment horizontal="left" vertical="center" wrapText="1"/>
    </xf>
    <xf numFmtId="0" fontId="3" fillId="43" borderId="9" xfId="0" applyFont="1" applyFill="1" applyBorder="1" applyAlignment="1" applyProtection="1">
      <alignment horizontal="left" vertical="center" wrapText="1"/>
    </xf>
    <xf numFmtId="164" fontId="3" fillId="30" borderId="6" xfId="0" applyNumberFormat="1" applyFont="1" applyFill="1" applyBorder="1" applyAlignment="1" applyProtection="1">
      <alignment horizontal="center" vertical="center" wrapText="1"/>
    </xf>
    <xf numFmtId="164" fontId="3" fillId="30" borderId="9" xfId="0" applyNumberFormat="1" applyFont="1" applyFill="1" applyBorder="1" applyAlignment="1" applyProtection="1">
      <alignment horizontal="center" vertical="center" wrapText="1"/>
    </xf>
    <xf numFmtId="164" fontId="3" fillId="45" borderId="1" xfId="0" applyNumberFormat="1" applyFont="1" applyFill="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43" borderId="40" xfId="0" applyFont="1" applyFill="1" applyBorder="1" applyAlignment="1" applyProtection="1">
      <alignment horizontal="left" vertical="top" wrapText="1"/>
    </xf>
    <xf numFmtId="0" fontId="3" fillId="43" borderId="9" xfId="0" applyFont="1" applyFill="1" applyBorder="1" applyAlignment="1" applyProtection="1">
      <alignment horizontal="left" vertical="top" wrapText="1"/>
    </xf>
    <xf numFmtId="0" fontId="3" fillId="24" borderId="1" xfId="36" applyFont="1" applyFill="1" applyBorder="1" applyAlignment="1" applyProtection="1">
      <alignment horizontal="left" vertical="center" wrapText="1"/>
    </xf>
    <xf numFmtId="0" fontId="3" fillId="0" borderId="25" xfId="36" applyFont="1" applyBorder="1" applyAlignment="1" applyProtection="1">
      <alignment horizontal="left" vertical="center" wrapText="1"/>
    </xf>
    <xf numFmtId="0" fontId="3" fillId="0" borderId="22" xfId="36" applyFont="1" applyBorder="1" applyAlignment="1" applyProtection="1">
      <alignment horizontal="left" vertical="center" wrapText="1"/>
    </xf>
    <xf numFmtId="0" fontId="3" fillId="0" borderId="13" xfId="36" applyFont="1" applyBorder="1" applyAlignment="1" applyProtection="1">
      <alignment horizontal="left" vertical="center" wrapText="1"/>
    </xf>
    <xf numFmtId="0" fontId="3" fillId="0" borderId="16" xfId="36" applyFont="1" applyBorder="1" applyAlignment="1" applyProtection="1">
      <alignment horizontal="left" vertical="center" wrapText="1"/>
    </xf>
    <xf numFmtId="0" fontId="3" fillId="0" borderId="25" xfId="36" applyFont="1" applyBorder="1" applyAlignment="1" applyProtection="1">
      <alignment vertical="center" wrapText="1"/>
    </xf>
    <xf numFmtId="0" fontId="3" fillId="0" borderId="22" xfId="36" applyFont="1" applyBorder="1" applyAlignment="1" applyProtection="1">
      <alignment vertical="center" wrapText="1"/>
    </xf>
    <xf numFmtId="0" fontId="3" fillId="0" borderId="13" xfId="36" applyFont="1" applyBorder="1" applyAlignment="1" applyProtection="1">
      <alignment vertical="center" wrapText="1"/>
    </xf>
    <xf numFmtId="0" fontId="3" fillId="0" borderId="16" xfId="36" applyFont="1" applyBorder="1" applyAlignment="1" applyProtection="1">
      <alignment vertical="center" wrapText="1"/>
    </xf>
    <xf numFmtId="0" fontId="9" fillId="24" borderId="25" xfId="36" applyFont="1" applyFill="1" applyBorder="1" applyAlignment="1" applyProtection="1">
      <alignment horizontal="left" vertical="center" wrapText="1"/>
    </xf>
    <xf numFmtId="0" fontId="3" fillId="24" borderId="22" xfId="36" applyFont="1" applyFill="1" applyBorder="1" applyAlignment="1" applyProtection="1">
      <alignment horizontal="left" vertical="center" wrapText="1"/>
    </xf>
    <xf numFmtId="0" fontId="3" fillId="24" borderId="13" xfId="36" applyFont="1" applyFill="1" applyBorder="1" applyAlignment="1" applyProtection="1">
      <alignment horizontal="left" vertical="center" wrapText="1"/>
    </xf>
    <xf numFmtId="0" fontId="3" fillId="24" borderId="16" xfId="36" applyFont="1" applyFill="1" applyBorder="1" applyAlignment="1" applyProtection="1">
      <alignment horizontal="left" vertical="center" wrapText="1"/>
    </xf>
    <xf numFmtId="0" fontId="3" fillId="0" borderId="25" xfId="36" applyFont="1" applyBorder="1" applyAlignment="1" applyProtection="1">
      <alignment vertical="top" wrapText="1"/>
    </xf>
    <xf numFmtId="0" fontId="3" fillId="0" borderId="22" xfId="36" applyFont="1" applyBorder="1" applyAlignment="1" applyProtection="1">
      <alignment vertical="top" wrapText="1"/>
    </xf>
    <xf numFmtId="0" fontId="3" fillId="0" borderId="13" xfId="36" applyFont="1" applyBorder="1" applyAlignment="1" applyProtection="1">
      <alignment vertical="top" wrapText="1"/>
    </xf>
    <xf numFmtId="0" fontId="3" fillId="0" borderId="16" xfId="36" applyFont="1" applyBorder="1" applyAlignment="1" applyProtection="1">
      <alignment vertical="top" wrapText="1"/>
    </xf>
    <xf numFmtId="0" fontId="3" fillId="0" borderId="25" xfId="36" applyFont="1" applyBorder="1" applyAlignment="1" applyProtection="1">
      <alignment horizontal="left" vertical="top" wrapText="1"/>
    </xf>
    <xf numFmtId="0" fontId="3" fillId="0" borderId="22" xfId="36" applyFont="1" applyBorder="1" applyAlignment="1" applyProtection="1">
      <alignment horizontal="left" vertical="top" wrapText="1"/>
    </xf>
    <xf numFmtId="0" fontId="3" fillId="0" borderId="13" xfId="36" applyFont="1" applyBorder="1" applyAlignment="1" applyProtection="1">
      <alignment horizontal="left" vertical="top" wrapText="1"/>
    </xf>
    <xf numFmtId="0" fontId="3" fillId="0" borderId="16" xfId="36" applyFont="1" applyBorder="1" applyAlignment="1" applyProtection="1">
      <alignment horizontal="left" vertical="top" wrapText="1"/>
    </xf>
    <xf numFmtId="0" fontId="9" fillId="0" borderId="25" xfId="36" applyFont="1" applyBorder="1" applyAlignment="1" applyProtection="1">
      <alignment horizontal="left" vertical="top" wrapText="1"/>
    </xf>
    <xf numFmtId="0" fontId="9" fillId="0" borderId="22" xfId="36" applyFont="1" applyBorder="1" applyAlignment="1" applyProtection="1">
      <alignment horizontal="left" vertical="top" wrapText="1"/>
    </xf>
    <xf numFmtId="0" fontId="9" fillId="0" borderId="13" xfId="36" applyFont="1" applyBorder="1" applyAlignment="1" applyProtection="1">
      <alignment horizontal="left" vertical="top" wrapText="1"/>
    </xf>
    <xf numFmtId="0" fontId="9" fillId="0" borderId="16" xfId="36" applyFont="1" applyBorder="1" applyAlignment="1" applyProtection="1">
      <alignment horizontal="left" vertical="top" wrapText="1"/>
    </xf>
    <xf numFmtId="0" fontId="58" fillId="0" borderId="22" xfId="36" applyFont="1" applyBorder="1" applyAlignment="1" applyProtection="1">
      <alignment horizontal="left" vertical="center" wrapText="1"/>
    </xf>
    <xf numFmtId="0" fontId="58" fillId="0" borderId="13" xfId="36" applyFont="1" applyBorder="1" applyAlignment="1" applyProtection="1">
      <alignment horizontal="left" vertical="center" wrapText="1"/>
    </xf>
    <xf numFmtId="0" fontId="58" fillId="0" borderId="16" xfId="36" applyFont="1" applyBorder="1" applyAlignment="1" applyProtection="1">
      <alignment horizontal="left" vertical="center" wrapText="1"/>
    </xf>
    <xf numFmtId="0" fontId="3" fillId="35" borderId="25" xfId="36" applyFont="1" applyFill="1" applyBorder="1" applyAlignment="1" applyProtection="1">
      <alignment vertical="center" wrapText="1"/>
    </xf>
    <xf numFmtId="0" fontId="3" fillId="35" borderId="22" xfId="36" applyFont="1" applyFill="1" applyBorder="1" applyAlignment="1" applyProtection="1">
      <alignment vertical="center" wrapText="1"/>
    </xf>
    <xf numFmtId="0" fontId="3" fillId="35" borderId="13" xfId="36" applyFont="1" applyFill="1" applyBorder="1" applyAlignment="1" applyProtection="1">
      <alignment vertical="center" wrapText="1"/>
    </xf>
    <xf numFmtId="0" fontId="3" fillId="35" borderId="16" xfId="36" applyFont="1" applyFill="1" applyBorder="1" applyAlignment="1" applyProtection="1">
      <alignment vertical="center" wrapText="1"/>
    </xf>
    <xf numFmtId="0" fontId="9" fillId="0" borderId="25" xfId="36" applyFont="1" applyBorder="1" applyAlignment="1" applyProtection="1">
      <alignment horizontal="left" vertical="center" wrapText="1"/>
    </xf>
    <xf numFmtId="0" fontId="3" fillId="24" borderId="6" xfId="36" applyFont="1" applyFill="1" applyBorder="1" applyAlignment="1" applyProtection="1">
      <alignment horizontal="left" vertical="top" wrapText="1"/>
    </xf>
    <xf numFmtId="0" fontId="3" fillId="24" borderId="9" xfId="36" applyFont="1" applyFill="1" applyBorder="1" applyAlignment="1" applyProtection="1">
      <alignment horizontal="left" vertical="top" wrapText="1"/>
    </xf>
    <xf numFmtId="0" fontId="5" fillId="0" borderId="92" xfId="0" applyFont="1" applyBorder="1" applyAlignment="1" applyProtection="1">
      <alignment horizontal="center" vertical="center"/>
    </xf>
    <xf numFmtId="0" fontId="5" fillId="0" borderId="93" xfId="0" applyFont="1" applyBorder="1" applyAlignment="1" applyProtection="1">
      <alignment horizontal="center" vertical="center"/>
    </xf>
    <xf numFmtId="0" fontId="3" fillId="0" borderId="8" xfId="0" applyFont="1" applyBorder="1" applyAlignment="1" applyProtection="1">
      <alignment horizontal="center" vertical="center" wrapText="1"/>
    </xf>
    <xf numFmtId="0" fontId="3" fillId="0" borderId="6" xfId="35" applyFont="1" applyBorder="1" applyAlignment="1" applyProtection="1">
      <alignment horizontal="center" vertical="center" wrapText="1"/>
    </xf>
    <xf numFmtId="0" fontId="3" fillId="0" borderId="67" xfId="35" applyFont="1" applyBorder="1" applyAlignment="1" applyProtection="1">
      <alignment horizontal="center" vertical="center" wrapText="1"/>
    </xf>
    <xf numFmtId="0" fontId="3" fillId="0" borderId="65" xfId="35" applyFont="1" applyBorder="1" applyAlignment="1" applyProtection="1">
      <alignment horizontal="center" vertical="center" wrapText="1"/>
    </xf>
    <xf numFmtId="0" fontId="3" fillId="0" borderId="9" xfId="35" applyFont="1" applyBorder="1" applyAlignment="1" applyProtection="1">
      <alignment horizontal="center" vertical="center" wrapText="1"/>
    </xf>
    <xf numFmtId="0" fontId="8" fillId="0" borderId="54" xfId="36" applyFont="1" applyBorder="1" applyAlignment="1" applyProtection="1">
      <alignment horizontal="left" vertical="center" wrapText="1"/>
    </xf>
    <xf numFmtId="0" fontId="4" fillId="0" borderId="20" xfId="36" applyFont="1" applyBorder="1" applyAlignment="1" applyProtection="1">
      <alignment horizontal="left" vertical="center" wrapText="1"/>
    </xf>
    <xf numFmtId="0" fontId="5" fillId="0" borderId="82"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 xfId="35" applyFont="1" applyBorder="1" applyAlignment="1" applyProtection="1">
      <alignment horizontal="center" vertical="center" wrapText="1"/>
    </xf>
    <xf numFmtId="0" fontId="5" fillId="0" borderId="28" xfId="0" applyFont="1" applyBorder="1" applyAlignment="1" applyProtection="1">
      <alignment vertical="center" wrapText="1"/>
    </xf>
    <xf numFmtId="0" fontId="5" fillId="0" borderId="20" xfId="0" applyFont="1" applyBorder="1" applyAlignment="1" applyProtection="1">
      <alignment vertical="center" wrapText="1"/>
    </xf>
    <xf numFmtId="0" fontId="5" fillId="0" borderId="28"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28" xfId="0" applyFont="1" applyBorder="1" applyAlignment="1" applyProtection="1">
      <alignment horizontal="left" vertical="center"/>
    </xf>
    <xf numFmtId="0" fontId="5" fillId="0" borderId="0" xfId="0" applyFont="1" applyAlignment="1" applyProtection="1">
      <alignment horizontal="left" vertical="center"/>
    </xf>
    <xf numFmtId="0" fontId="5" fillId="0" borderId="28" xfId="0" applyFont="1" applyBorder="1" applyAlignment="1" applyProtection="1">
      <alignment vertical="center"/>
    </xf>
    <xf numFmtId="0" fontId="5" fillId="0" borderId="20" xfId="0" applyFont="1" applyBorder="1" applyAlignment="1" applyProtection="1">
      <alignment vertical="center"/>
    </xf>
    <xf numFmtId="0" fontId="5" fillId="0" borderId="28" xfId="0" applyFont="1" applyBorder="1" applyAlignment="1" applyProtection="1">
      <alignment horizontal="justify" vertical="justify" wrapText="1"/>
    </xf>
    <xf numFmtId="0" fontId="5" fillId="0" borderId="0" xfId="0" applyFont="1" applyAlignment="1" applyProtection="1">
      <alignment horizontal="justify" vertical="justify" wrapText="1"/>
    </xf>
    <xf numFmtId="0" fontId="5" fillId="0" borderId="22"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20" fillId="0" borderId="60" xfId="0" applyFont="1" applyBorder="1" applyAlignment="1" applyProtection="1">
      <alignment horizontal="center" vertical="justify" textRotation="90" wrapText="1"/>
    </xf>
    <xf numFmtId="0" fontId="20" fillId="0" borderId="27" xfId="0" applyFont="1" applyBorder="1" applyAlignment="1" applyProtection="1">
      <alignment horizontal="center" vertical="justify" textRotation="90" wrapText="1"/>
    </xf>
    <xf numFmtId="0" fontId="20" fillId="0" borderId="61" xfId="0" applyFont="1" applyBorder="1" applyAlignment="1" applyProtection="1">
      <alignment horizontal="center" vertical="justify" textRotation="90" wrapText="1"/>
    </xf>
    <xf numFmtId="0" fontId="5" fillId="0" borderId="20" xfId="0" applyFont="1" applyBorder="1" applyAlignment="1" applyProtection="1">
      <alignment horizontal="justify" vertical="justify" wrapText="1"/>
    </xf>
    <xf numFmtId="0" fontId="5" fillId="0" borderId="18" xfId="0" applyFont="1" applyBorder="1" applyAlignment="1" applyProtection="1">
      <alignment vertical="center" wrapText="1"/>
    </xf>
    <xf numFmtId="0" fontId="5" fillId="0" borderId="19" xfId="0" applyFont="1" applyBorder="1" applyAlignment="1" applyProtection="1">
      <alignment vertical="center"/>
    </xf>
    <xf numFmtId="0" fontId="5" fillId="0" borderId="36" xfId="0" applyFont="1" applyBorder="1" applyAlignment="1" applyProtection="1">
      <alignment vertical="center"/>
    </xf>
    <xf numFmtId="0" fontId="5" fillId="0" borderId="28"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35" xfId="0" applyFont="1" applyBorder="1" applyAlignment="1" applyProtection="1">
      <alignment horizontal="left" vertical="justify" wrapText="1"/>
    </xf>
    <xf numFmtId="0" fontId="5" fillId="0" borderId="19" xfId="0" applyFont="1" applyBorder="1" applyAlignment="1" applyProtection="1">
      <alignment horizontal="left" vertical="justify" wrapText="1"/>
    </xf>
    <xf numFmtId="0" fontId="5" fillId="0" borderId="36" xfId="0" applyFont="1" applyBorder="1" applyAlignment="1" applyProtection="1">
      <alignment horizontal="left" vertical="justify" wrapText="1"/>
    </xf>
    <xf numFmtId="0" fontId="20" fillId="0" borderId="60" xfId="0" applyFont="1" applyBorder="1" applyAlignment="1" applyProtection="1">
      <alignment horizontal="center" vertical="center" textRotation="90"/>
    </xf>
    <xf numFmtId="0" fontId="20" fillId="0" borderId="27" xfId="0" applyFont="1" applyBorder="1" applyAlignment="1" applyProtection="1">
      <alignment horizontal="center" vertical="center" textRotation="90"/>
    </xf>
    <xf numFmtId="0" fontId="20" fillId="0" borderId="60" xfId="0" applyFont="1" applyBorder="1" applyAlignment="1" applyProtection="1">
      <alignment horizontal="center" vertical="justify" wrapText="1"/>
    </xf>
    <xf numFmtId="0" fontId="20" fillId="0" borderId="27" xfId="0" applyFont="1" applyBorder="1" applyAlignment="1" applyProtection="1">
      <alignment horizontal="center" vertical="justify" wrapText="1"/>
    </xf>
    <xf numFmtId="0" fontId="20" fillId="0" borderId="61" xfId="0" applyFont="1" applyBorder="1" applyAlignment="1" applyProtection="1">
      <alignment horizontal="center" vertical="justify" wrapText="1"/>
    </xf>
    <xf numFmtId="0" fontId="4" fillId="0" borderId="54" xfId="36" applyFont="1" applyBorder="1" applyAlignment="1" applyProtection="1">
      <alignment horizontal="center" vertical="center" wrapText="1"/>
    </xf>
    <xf numFmtId="0" fontId="4" fillId="0" borderId="20" xfId="36" applyFont="1" applyBorder="1" applyAlignment="1" applyProtection="1">
      <alignment horizontal="center" vertical="center" wrapText="1"/>
    </xf>
    <xf numFmtId="0" fontId="3" fillId="24" borderId="46" xfId="36" applyFont="1" applyFill="1" applyBorder="1" applyAlignment="1" applyProtection="1">
      <alignment horizontal="left" vertical="center" wrapText="1"/>
    </xf>
    <xf numFmtId="0" fontId="3" fillId="24" borderId="82" xfId="36" applyFont="1" applyFill="1" applyBorder="1" applyAlignment="1" applyProtection="1">
      <alignment horizontal="left" vertical="center" wrapText="1"/>
    </xf>
    <xf numFmtId="0" fontId="3" fillId="24" borderId="7" xfId="36" applyFont="1" applyFill="1" applyBorder="1" applyAlignment="1" applyProtection="1">
      <alignment horizontal="left" vertical="center" wrapText="1"/>
    </xf>
    <xf numFmtId="0" fontId="20" fillId="0" borderId="35" xfId="0" applyFont="1" applyBorder="1" applyAlignment="1" applyProtection="1">
      <alignment horizontal="center" vertical="center" wrapText="1"/>
    </xf>
    <xf numFmtId="0" fontId="20" fillId="0" borderId="19" xfId="0" applyFont="1" applyBorder="1" applyAlignment="1" applyProtection="1">
      <alignment horizontal="center" vertical="center" wrapText="1"/>
    </xf>
    <xf numFmtId="0" fontId="20" fillId="0" borderId="36" xfId="0" applyFont="1" applyBorder="1" applyAlignment="1" applyProtection="1">
      <alignment horizontal="center" vertical="center" wrapText="1"/>
    </xf>
    <xf numFmtId="0" fontId="3" fillId="24" borderId="82" xfId="36" applyFont="1" applyFill="1" applyBorder="1" applyAlignment="1" applyProtection="1">
      <alignment horizontal="center" vertical="center" wrapText="1"/>
    </xf>
    <xf numFmtId="0" fontId="3" fillId="24" borderId="7" xfId="36" applyFont="1" applyFill="1" applyBorder="1" applyAlignment="1" applyProtection="1">
      <alignment horizontal="center" vertical="center" wrapText="1"/>
    </xf>
    <xf numFmtId="0" fontId="3" fillId="24" borderId="10" xfId="36" applyFont="1" applyFill="1" applyBorder="1" applyAlignment="1" applyProtection="1">
      <alignment horizontal="center" vertical="center" wrapText="1"/>
    </xf>
    <xf numFmtId="0" fontId="5" fillId="0" borderId="28" xfId="0" applyFont="1" applyBorder="1" applyAlignment="1" applyProtection="1">
      <alignment horizontal="left" vertical="center" wrapText="1"/>
    </xf>
    <xf numFmtId="0" fontId="5" fillId="0" borderId="20" xfId="0" applyFont="1" applyBorder="1" applyAlignment="1" applyProtection="1">
      <alignment horizontal="left" vertical="center"/>
    </xf>
    <xf numFmtId="0" fontId="3" fillId="0" borderId="6" xfId="60" applyFont="1" applyBorder="1" applyAlignment="1" applyProtection="1">
      <alignment horizontal="center" vertical="center" wrapText="1"/>
    </xf>
    <xf numFmtId="0" fontId="3" fillId="0" borderId="4" xfId="60" applyFont="1" applyBorder="1" applyAlignment="1" applyProtection="1">
      <alignment horizontal="center" vertical="center" wrapText="1"/>
    </xf>
    <xf numFmtId="9" fontId="3" fillId="0" borderId="6" xfId="158" applyFont="1" applyFill="1" applyBorder="1" applyAlignment="1" applyProtection="1">
      <alignment horizontal="center" vertical="center"/>
    </xf>
    <xf numFmtId="9" fontId="3" fillId="0" borderId="4" xfId="158" applyFont="1" applyFill="1" applyBorder="1" applyAlignment="1" applyProtection="1">
      <alignment horizontal="center" vertical="center"/>
    </xf>
    <xf numFmtId="0" fontId="3" fillId="0" borderId="21" xfId="36" applyFont="1" applyBorder="1" applyAlignment="1" applyProtection="1">
      <alignment horizontal="center" vertical="center" wrapText="1"/>
    </xf>
    <xf numFmtId="0" fontId="3" fillId="0" borderId="26" xfId="36" applyFont="1" applyBorder="1" applyAlignment="1" applyProtection="1">
      <alignment horizontal="center" vertical="center" wrapText="1"/>
    </xf>
    <xf numFmtId="0" fontId="8" fillId="0" borderId="35" xfId="36" applyFont="1" applyBorder="1" applyAlignment="1" applyProtection="1">
      <alignment horizontal="center" vertical="center" wrapText="1"/>
    </xf>
    <xf numFmtId="0" fontId="8" fillId="0" borderId="29" xfId="36" applyFont="1" applyBorder="1" applyAlignment="1" applyProtection="1">
      <alignment horizontal="center" vertical="center" wrapText="1"/>
    </xf>
    <xf numFmtId="0" fontId="4" fillId="24" borderId="54" xfId="36" applyFont="1" applyFill="1" applyBorder="1" applyAlignment="1" applyProtection="1">
      <alignment horizontal="left" vertical="center" wrapText="1"/>
    </xf>
    <xf numFmtId="0" fontId="4" fillId="24" borderId="20" xfId="36" applyFont="1" applyFill="1" applyBorder="1" applyAlignment="1" applyProtection="1">
      <alignment horizontal="left" vertical="center" wrapText="1"/>
    </xf>
    <xf numFmtId="0" fontId="66" fillId="0" borderId="54" xfId="36" applyFont="1" applyBorder="1" applyAlignment="1" applyProtection="1">
      <alignment horizontal="left" vertical="center" wrapText="1"/>
    </xf>
    <xf numFmtId="0" fontId="66" fillId="0" borderId="20" xfId="36" applyFont="1" applyBorder="1" applyAlignment="1" applyProtection="1">
      <alignment horizontal="left" vertical="center" wrapText="1"/>
    </xf>
    <xf numFmtId="0" fontId="4" fillId="0" borderId="15" xfId="36" applyFont="1" applyBorder="1" applyAlignment="1" applyProtection="1">
      <alignment horizontal="center" vertical="center" wrapText="1"/>
    </xf>
    <xf numFmtId="0" fontId="4" fillId="0" borderId="54" xfId="36" applyFont="1" applyBorder="1" applyAlignment="1" applyProtection="1">
      <alignment horizontal="left" vertical="center" wrapText="1"/>
    </xf>
    <xf numFmtId="0" fontId="3" fillId="0" borderId="50" xfId="35" applyFont="1" applyBorder="1" applyAlignment="1" applyProtection="1">
      <alignment horizontal="center" vertical="center" wrapText="1"/>
    </xf>
    <xf numFmtId="0" fontId="3" fillId="0" borderId="51" xfId="35" applyFont="1" applyBorder="1" applyAlignment="1" applyProtection="1">
      <alignment horizontal="center" vertical="center" wrapText="1"/>
    </xf>
    <xf numFmtId="0" fontId="9" fillId="24" borderId="27" xfId="0" applyFont="1" applyFill="1" applyBorder="1" applyAlignment="1" applyProtection="1">
      <alignment horizontal="center" vertical="center" wrapText="1"/>
    </xf>
    <xf numFmtId="0" fontId="9" fillId="24" borderId="26" xfId="0" applyFont="1" applyFill="1" applyBorder="1" applyAlignment="1" applyProtection="1">
      <alignment horizontal="center" vertical="center" wrapText="1"/>
    </xf>
    <xf numFmtId="0" fontId="20" fillId="0" borderId="28" xfId="0" applyFont="1" applyBorder="1" applyAlignment="1" applyProtection="1">
      <alignment horizontal="justify" vertical="justify" wrapText="1"/>
    </xf>
    <xf numFmtId="0" fontId="5" fillId="0" borderId="15" xfId="0" applyFont="1" applyBorder="1" applyAlignment="1" applyProtection="1">
      <alignment horizontal="justify" vertical="justify" wrapText="1"/>
    </xf>
    <xf numFmtId="0" fontId="5" fillId="0" borderId="54" xfId="0" applyFont="1" applyBorder="1" applyAlignment="1" applyProtection="1">
      <alignment horizontal="center" vertical="center" wrapText="1"/>
    </xf>
    <xf numFmtId="0" fontId="5" fillId="0" borderId="38" xfId="0" applyFont="1" applyBorder="1" applyAlignment="1" applyProtection="1">
      <alignment horizontal="center" vertical="center"/>
    </xf>
    <xf numFmtId="0" fontId="8" fillId="7" borderId="17" xfId="0" applyFont="1" applyFill="1" applyBorder="1" applyAlignment="1" applyProtection="1">
      <alignment horizontal="center" vertical="center"/>
    </xf>
    <xf numFmtId="0" fontId="8" fillId="7" borderId="33" xfId="0" applyFont="1" applyFill="1" applyBorder="1" applyAlignment="1" applyProtection="1">
      <alignment horizontal="center" vertical="center"/>
    </xf>
    <xf numFmtId="0" fontId="8" fillId="7" borderId="23" xfId="0" applyFont="1" applyFill="1" applyBorder="1" applyAlignment="1" applyProtection="1">
      <alignment horizontal="center" vertical="center"/>
    </xf>
    <xf numFmtId="0" fontId="71" fillId="0" borderId="35" xfId="36" applyFont="1" applyBorder="1" applyAlignment="1" applyProtection="1">
      <alignment horizontal="left" vertical="center" wrapText="1"/>
    </xf>
    <xf numFmtId="0" fontId="3" fillId="0" borderId="36" xfId="36" applyFont="1" applyBorder="1" applyAlignment="1" applyProtection="1">
      <alignment horizontal="left" vertical="center" wrapText="1"/>
    </xf>
    <xf numFmtId="0" fontId="5" fillId="0" borderId="91"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84" xfId="0" applyFont="1" applyBorder="1" applyAlignment="1" applyProtection="1">
      <alignment horizontal="center" vertical="center"/>
    </xf>
    <xf numFmtId="0" fontId="3" fillId="0" borderId="35" xfId="36" applyFont="1" applyBorder="1" applyAlignment="1" applyProtection="1">
      <alignment horizontal="left" vertical="center" wrapText="1"/>
    </xf>
    <xf numFmtId="0" fontId="3" fillId="43" borderId="10" xfId="0" applyFont="1" applyFill="1" applyBorder="1" applyAlignment="1" applyProtection="1">
      <alignment horizontal="left" vertical="center" wrapText="1"/>
    </xf>
    <xf numFmtId="0" fontId="3" fillId="0" borderId="27"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5" fillId="0" borderId="79" xfId="0" applyFont="1" applyBorder="1" applyAlignment="1" applyProtection="1">
      <alignment horizontal="center" vertical="center"/>
    </xf>
    <xf numFmtId="0" fontId="5" fillId="0" borderId="8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58" xfId="0" applyFont="1" applyBorder="1" applyAlignment="1" applyProtection="1">
      <alignment horizontal="center" vertical="center"/>
    </xf>
    <xf numFmtId="0" fontId="3" fillId="0" borderId="22"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9" xfId="60" applyFont="1" applyBorder="1" applyAlignment="1" applyProtection="1">
      <alignment horizontal="center" vertical="center" wrapText="1"/>
    </xf>
    <xf numFmtId="0" fontId="3" fillId="0" borderId="58" xfId="60" applyFont="1" applyBorder="1" applyAlignment="1" applyProtection="1">
      <alignment horizontal="center" vertical="center" wrapText="1"/>
    </xf>
    <xf numFmtId="0" fontId="3" fillId="0" borderId="25" xfId="60" applyFont="1" applyBorder="1" applyAlignment="1" applyProtection="1">
      <alignment horizontal="left" vertical="center" wrapText="1"/>
    </xf>
    <xf numFmtId="0" fontId="3" fillId="0" borderId="22" xfId="60" applyFont="1" applyBorder="1" applyAlignment="1" applyProtection="1">
      <alignment horizontal="left" vertical="center" wrapText="1"/>
    </xf>
    <xf numFmtId="0" fontId="3" fillId="0" borderId="83" xfId="60" applyFont="1" applyBorder="1" applyAlignment="1" applyProtection="1">
      <alignment horizontal="left" vertical="center" wrapText="1"/>
    </xf>
    <xf numFmtId="0" fontId="3" fillId="0" borderId="84" xfId="60" applyFont="1" applyBorder="1" applyAlignment="1" applyProtection="1">
      <alignment horizontal="left" vertical="center" wrapText="1"/>
    </xf>
    <xf numFmtId="0" fontId="3" fillId="30" borderId="40" xfId="0" applyFont="1" applyFill="1" applyBorder="1" applyAlignment="1" applyProtection="1">
      <alignment horizontal="center" vertical="center" wrapText="1"/>
    </xf>
    <xf numFmtId="0" fontId="3" fillId="30" borderId="4" xfId="0" applyFont="1" applyFill="1" applyBorder="1" applyAlignment="1" applyProtection="1">
      <alignment horizontal="center" vertical="center" wrapText="1"/>
    </xf>
    <xf numFmtId="0" fontId="3" fillId="30" borderId="58"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6" xfId="35" applyFont="1" applyBorder="1" applyAlignment="1" applyProtection="1">
      <alignment horizontal="left" vertical="center" wrapText="1"/>
    </xf>
    <xf numFmtId="0" fontId="3" fillId="0" borderId="9" xfId="35" applyFont="1" applyBorder="1" applyAlignment="1" applyProtection="1">
      <alignment horizontal="left" vertical="center" wrapText="1"/>
    </xf>
    <xf numFmtId="0" fontId="5" fillId="0" borderId="9" xfId="0" applyFont="1" applyBorder="1" applyAlignment="1" applyProtection="1">
      <alignment horizontal="center" vertical="center"/>
    </xf>
    <xf numFmtId="0" fontId="3" fillId="30" borderId="6" xfId="0" applyFont="1" applyFill="1" applyBorder="1" applyAlignment="1" applyProtection="1">
      <alignment horizontal="center" vertical="center" wrapText="1"/>
    </xf>
    <xf numFmtId="0" fontId="3" fillId="30" borderId="9" xfId="0" applyFont="1" applyFill="1" applyBorder="1" applyAlignment="1" applyProtection="1">
      <alignment horizontal="center" vertical="center" wrapText="1"/>
    </xf>
    <xf numFmtId="0" fontId="3" fillId="0" borderId="1" xfId="35" applyFont="1" applyBorder="1" applyAlignment="1" applyProtection="1">
      <alignment horizontal="left" vertical="center" wrapText="1"/>
    </xf>
    <xf numFmtId="0" fontId="3" fillId="30" borderId="21" xfId="0" applyFont="1" applyFill="1" applyBorder="1" applyAlignment="1" applyProtection="1">
      <alignment horizontal="center" vertical="center" wrapText="1"/>
    </xf>
    <xf numFmtId="0" fontId="3" fillId="30" borderId="26" xfId="0" applyFont="1" applyFill="1" applyBorder="1" applyAlignment="1" applyProtection="1">
      <alignment horizontal="center" vertical="center" wrapText="1"/>
    </xf>
    <xf numFmtId="0" fontId="8" fillId="35" borderId="35" xfId="36" applyFont="1" applyFill="1" applyBorder="1" applyAlignment="1" applyProtection="1">
      <alignment horizontal="center" vertical="center" wrapText="1"/>
    </xf>
    <xf numFmtId="0" fontId="8" fillId="35" borderId="19" xfId="36" applyFont="1" applyFill="1" applyBorder="1" applyAlignment="1" applyProtection="1">
      <alignment horizontal="center" vertical="center" wrapText="1"/>
    </xf>
    <xf numFmtId="0" fontId="8" fillId="51" borderId="10" xfId="36" applyFont="1" applyFill="1" applyBorder="1" applyAlignment="1" applyProtection="1">
      <alignment horizontal="center" vertical="center" wrapText="1"/>
    </xf>
    <xf numFmtId="9" fontId="8" fillId="0" borderId="10" xfId="0" applyNumberFormat="1" applyFont="1" applyBorder="1" applyAlignment="1" applyProtection="1">
      <alignment horizontal="center" vertical="center"/>
    </xf>
    <xf numFmtId="0" fontId="8" fillId="0" borderId="10" xfId="0" applyFont="1" applyBorder="1" applyAlignment="1" applyProtection="1">
      <alignment horizontal="center" vertical="center"/>
    </xf>
    <xf numFmtId="1" fontId="53" fillId="19" borderId="10" xfId="158" applyNumberFormat="1" applyFont="1" applyFill="1" applyBorder="1" applyAlignment="1" applyProtection="1">
      <alignment horizontal="center" vertical="center"/>
    </xf>
    <xf numFmtId="1" fontId="53" fillId="40" borderId="10" xfId="158" applyNumberFormat="1" applyFont="1" applyFill="1" applyBorder="1" applyAlignment="1" applyProtection="1">
      <alignment horizontal="center" vertical="center"/>
    </xf>
    <xf numFmtId="2" fontId="8" fillId="41" borderId="10" xfId="0" applyNumberFormat="1" applyFont="1" applyFill="1" applyBorder="1" applyAlignment="1" applyProtection="1">
      <alignment horizontal="center" vertical="center"/>
    </xf>
    <xf numFmtId="2" fontId="8" fillId="0" borderId="26" xfId="0" applyNumberFormat="1" applyFont="1" applyBorder="1" applyAlignment="1" applyProtection="1">
      <alignment horizontal="center" vertical="center"/>
    </xf>
    <xf numFmtId="0" fontId="8" fillId="0" borderId="26" xfId="0" applyFont="1" applyBorder="1" applyAlignment="1" applyProtection="1">
      <alignment horizontal="center" vertical="center"/>
    </xf>
    <xf numFmtId="0" fontId="3" fillId="0" borderId="21" xfId="35" applyFont="1" applyBorder="1" applyAlignment="1" applyProtection="1">
      <alignment horizontal="center" vertical="center" wrapText="1"/>
    </xf>
    <xf numFmtId="0" fontId="3" fillId="0" borderId="26" xfId="35" applyFont="1" applyBorder="1" applyAlignment="1" applyProtection="1">
      <alignment horizontal="center" vertical="center" wrapText="1"/>
    </xf>
    <xf numFmtId="0" fontId="3" fillId="0" borderId="10" xfId="60" applyFont="1" applyBorder="1" applyAlignment="1" applyProtection="1">
      <alignment horizontal="center" vertical="center" wrapText="1"/>
    </xf>
    <xf numFmtId="0" fontId="3" fillId="0" borderId="10" xfId="60" applyFont="1" applyBorder="1" applyAlignment="1" applyProtection="1">
      <alignment horizontal="justify" vertical="justify" wrapText="1"/>
    </xf>
    <xf numFmtId="0" fontId="3" fillId="0" borderId="10" xfId="35" applyFont="1" applyBorder="1" applyAlignment="1" applyProtection="1">
      <alignment horizontal="center" vertical="center" wrapText="1"/>
    </xf>
    <xf numFmtId="0" fontId="3" fillId="24" borderId="10" xfId="36" applyFont="1" applyFill="1" applyBorder="1" applyAlignment="1" applyProtection="1">
      <alignment horizontal="left" vertical="center" wrapText="1"/>
    </xf>
    <xf numFmtId="0" fontId="3" fillId="0" borderId="7" xfId="35" applyFont="1" applyBorder="1" applyAlignment="1" applyProtection="1">
      <alignment horizontal="center" vertical="center" wrapText="1"/>
    </xf>
    <xf numFmtId="0" fontId="3" fillId="0" borderId="16" xfId="35" applyFont="1" applyBorder="1" applyAlignment="1" applyProtection="1">
      <alignment horizontal="center" vertical="center" wrapText="1"/>
    </xf>
    <xf numFmtId="0" fontId="9" fillId="48" borderId="19" xfId="36" applyFont="1" applyFill="1" applyBorder="1" applyAlignment="1" applyProtection="1">
      <alignment horizontal="center" vertical="center" wrapText="1"/>
    </xf>
    <xf numFmtId="0" fontId="30" fillId="0" borderId="28" xfId="36" applyFont="1" applyBorder="1" applyAlignment="1" applyProtection="1">
      <alignment horizontal="left" vertical="center" wrapText="1"/>
    </xf>
    <xf numFmtId="0" fontId="3" fillId="0" borderId="15" xfId="36" applyFont="1" applyBorder="1" applyAlignment="1" applyProtection="1">
      <alignment horizontal="left" vertical="center" wrapText="1"/>
    </xf>
    <xf numFmtId="0" fontId="3" fillId="24" borderId="56" xfId="36" applyFont="1" applyFill="1" applyBorder="1" applyAlignment="1" applyProtection="1">
      <alignment horizontal="left" vertical="center" wrapText="1"/>
    </xf>
    <xf numFmtId="0" fontId="3" fillId="0" borderId="14" xfId="36" applyFont="1" applyBorder="1" applyAlignment="1" applyProtection="1">
      <alignment horizontal="left" vertical="center" wrapText="1"/>
    </xf>
    <xf numFmtId="0" fontId="30" fillId="24" borderId="21" xfId="36" applyFont="1" applyFill="1" applyBorder="1" applyAlignment="1" applyProtection="1">
      <alignment horizontal="left" vertical="center" wrapText="1"/>
    </xf>
    <xf numFmtId="0" fontId="3" fillId="24" borderId="26" xfId="36" applyFont="1" applyFill="1" applyBorder="1" applyAlignment="1" applyProtection="1">
      <alignment horizontal="left" vertical="center" wrapText="1"/>
    </xf>
    <xf numFmtId="0" fontId="5" fillId="0" borderId="34" xfId="0" applyFont="1" applyBorder="1" applyAlignment="1" applyProtection="1">
      <alignment horizontal="center" vertical="center"/>
    </xf>
    <xf numFmtId="0" fontId="5" fillId="0" borderId="39" xfId="0" applyFont="1" applyBorder="1" applyAlignment="1" applyProtection="1">
      <alignment horizontal="center" vertical="center"/>
    </xf>
    <xf numFmtId="0" fontId="54" fillId="51" borderId="25" xfId="0" applyFont="1" applyFill="1" applyBorder="1" applyAlignment="1" applyProtection="1">
      <alignment horizontal="center" vertical="center" wrapText="1"/>
    </xf>
    <xf numFmtId="0" fontId="54" fillId="51" borderId="22" xfId="0" applyFont="1" applyFill="1" applyBorder="1" applyAlignment="1" applyProtection="1">
      <alignment horizontal="center" vertical="center" wrapText="1"/>
    </xf>
    <xf numFmtId="0" fontId="54" fillId="51" borderId="5" xfId="0" applyFont="1" applyFill="1" applyBorder="1" applyAlignment="1" applyProtection="1">
      <alignment horizontal="center" vertical="center" wrapText="1"/>
    </xf>
    <xf numFmtId="0" fontId="54" fillId="51" borderId="7" xfId="0" applyFont="1" applyFill="1" applyBorder="1" applyAlignment="1" applyProtection="1">
      <alignment horizontal="center" vertical="center" wrapText="1"/>
    </xf>
    <xf numFmtId="0" fontId="3" fillId="24" borderId="21" xfId="36" applyFont="1" applyFill="1" applyBorder="1" applyAlignment="1" applyProtection="1">
      <alignment horizontal="left" vertical="center" wrapText="1"/>
    </xf>
    <xf numFmtId="0" fontId="3" fillId="0" borderId="10" xfId="36" applyFont="1" applyBorder="1" applyAlignment="1" applyProtection="1">
      <alignment horizontal="left" vertical="center" wrapText="1"/>
    </xf>
    <xf numFmtId="0" fontId="3" fillId="0" borderId="10" xfId="60" applyFont="1" applyBorder="1" applyAlignment="1" applyProtection="1">
      <alignment horizontal="left" vertical="center" wrapText="1"/>
    </xf>
    <xf numFmtId="0" fontId="3" fillId="24" borderId="10" xfId="35" applyFont="1" applyFill="1" applyBorder="1" applyAlignment="1" applyProtection="1">
      <alignment horizontal="center" vertical="center" wrapText="1"/>
    </xf>
    <xf numFmtId="0" fontId="3" fillId="0" borderId="14" xfId="35" applyFont="1" applyBorder="1" applyAlignment="1" applyProtection="1">
      <alignment horizontal="center" vertical="center" wrapText="1"/>
    </xf>
    <xf numFmtId="0" fontId="3" fillId="24" borderId="75" xfId="36" applyFont="1" applyFill="1" applyBorder="1" applyAlignment="1" applyProtection="1">
      <alignment horizontal="left" vertical="center" wrapText="1"/>
    </xf>
    <xf numFmtId="0" fontId="9" fillId="51" borderId="18" xfId="36" applyFont="1" applyFill="1" applyBorder="1" applyAlignment="1" applyProtection="1">
      <alignment horizontal="left" vertical="center" wrapText="1"/>
    </xf>
    <xf numFmtId="0" fontId="9" fillId="51" borderId="34" xfId="36" applyFont="1" applyFill="1" applyBorder="1" applyAlignment="1" applyProtection="1">
      <alignment horizontal="left" vertical="center" wrapText="1"/>
    </xf>
    <xf numFmtId="0" fontId="9" fillId="51" borderId="19" xfId="36" applyFont="1" applyFill="1" applyBorder="1" applyAlignment="1" applyProtection="1">
      <alignment horizontal="left" vertical="center" wrapText="1"/>
    </xf>
    <xf numFmtId="0" fontId="9" fillId="51" borderId="39" xfId="36" applyFont="1" applyFill="1" applyBorder="1" applyAlignment="1" applyProtection="1">
      <alignment horizontal="left" vertical="center" wrapText="1"/>
    </xf>
    <xf numFmtId="0" fontId="3" fillId="43" borderId="10" xfId="0" applyFont="1" applyFill="1" applyBorder="1" applyAlignment="1" applyProtection="1">
      <alignment horizontal="center" vertical="center" wrapText="1"/>
    </xf>
    <xf numFmtId="0" fontId="3" fillId="24" borderId="50" xfId="36" applyFont="1" applyFill="1" applyBorder="1" applyAlignment="1" applyProtection="1">
      <alignment horizontal="center" vertical="center" wrapText="1"/>
    </xf>
    <xf numFmtId="0" fontId="3" fillId="24" borderId="51" xfId="36" applyFont="1" applyFill="1" applyBorder="1" applyAlignment="1" applyProtection="1">
      <alignment horizontal="center" vertical="center" wrapText="1"/>
    </xf>
    <xf numFmtId="0" fontId="3" fillId="0" borderId="22" xfId="35" applyFont="1" applyBorder="1" applyAlignment="1" applyProtection="1">
      <alignment horizontal="center" vertical="center" wrapText="1"/>
    </xf>
    <xf numFmtId="0" fontId="3" fillId="0" borderId="60" xfId="36" applyFont="1" applyBorder="1" applyAlignment="1" applyProtection="1">
      <alignment horizontal="center" vertical="center" wrapText="1"/>
    </xf>
    <xf numFmtId="0" fontId="3" fillId="0" borderId="61" xfId="36" applyFont="1" applyBorder="1" applyAlignment="1" applyProtection="1">
      <alignment horizontal="center" vertical="center" wrapText="1"/>
    </xf>
    <xf numFmtId="0" fontId="3" fillId="0" borderId="8" xfId="60" applyFont="1" applyBorder="1" applyAlignment="1" applyProtection="1">
      <alignment horizontal="center" vertical="center" wrapText="1"/>
    </xf>
    <xf numFmtId="0" fontId="3" fillId="30" borderId="17" xfId="0" applyFont="1" applyFill="1" applyBorder="1" applyAlignment="1" applyProtection="1">
      <alignment horizontal="center" vertical="center" wrapText="1"/>
    </xf>
    <xf numFmtId="0" fontId="3" fillId="24" borderId="13" xfId="0" applyFont="1" applyFill="1" applyBorder="1" applyAlignment="1" applyProtection="1">
      <alignment horizontal="center" vertical="center" wrapText="1"/>
    </xf>
    <xf numFmtId="0" fontId="3" fillId="24" borderId="8" xfId="0" applyFont="1" applyFill="1" applyBorder="1" applyAlignment="1" applyProtection="1">
      <alignment horizontal="center" vertical="center" wrapText="1"/>
    </xf>
    <xf numFmtId="0" fontId="3" fillId="30" borderId="8" xfId="0" applyFont="1" applyFill="1" applyBorder="1" applyAlignment="1" applyProtection="1">
      <alignment horizontal="center" vertical="center" wrapText="1"/>
    </xf>
    <xf numFmtId="0" fontId="3" fillId="24" borderId="6" xfId="0" applyFont="1" applyFill="1" applyBorder="1" applyAlignment="1" applyProtection="1">
      <alignment horizontal="center" vertical="center" wrapText="1"/>
    </xf>
    <xf numFmtId="0" fontId="3" fillId="24" borderId="9" xfId="0" applyFont="1" applyFill="1" applyBorder="1" applyAlignment="1" applyProtection="1">
      <alignment horizontal="center" vertical="center" wrapText="1"/>
    </xf>
    <xf numFmtId="0" fontId="3" fillId="24" borderId="1" xfId="60" applyFont="1" applyFill="1" applyBorder="1" applyAlignment="1" applyProtection="1">
      <alignment horizontal="center" vertical="center" wrapText="1"/>
    </xf>
    <xf numFmtId="0" fontId="3" fillId="30" borderId="1" xfId="0" applyFont="1" applyFill="1" applyBorder="1" applyAlignment="1" applyProtection="1">
      <alignment horizontal="center" vertical="center" wrapText="1"/>
    </xf>
    <xf numFmtId="0" fontId="54" fillId="51" borderId="18" xfId="0" applyFont="1" applyFill="1" applyBorder="1" applyAlignment="1" applyProtection="1">
      <alignment horizontal="center" vertical="center" wrapText="1"/>
    </xf>
    <xf numFmtId="0" fontId="54" fillId="51" borderId="54" xfId="0" applyFont="1" applyFill="1" applyBorder="1" applyAlignment="1" applyProtection="1">
      <alignment horizontal="center" vertical="center" wrapText="1"/>
    </xf>
    <xf numFmtId="0" fontId="54" fillId="51" borderId="19" xfId="0" applyFont="1" applyFill="1" applyBorder="1" applyAlignment="1" applyProtection="1">
      <alignment horizontal="center" vertical="center" wrapText="1"/>
    </xf>
    <xf numFmtId="0" fontId="54" fillId="51" borderId="0" xfId="0" applyFont="1" applyFill="1" applyAlignment="1" applyProtection="1">
      <alignment horizontal="center" vertical="center" wrapText="1"/>
    </xf>
    <xf numFmtId="0" fontId="3" fillId="0" borderId="6" xfId="60" applyFont="1" applyBorder="1" applyAlignment="1" applyProtection="1">
      <alignment horizontal="left" vertical="center" wrapText="1"/>
    </xf>
    <xf numFmtId="0" fontId="3" fillId="0" borderId="58" xfId="60" applyFont="1" applyBorder="1" applyAlignment="1" applyProtection="1">
      <alignment horizontal="left" vertical="center" wrapText="1"/>
    </xf>
    <xf numFmtId="0" fontId="3" fillId="0" borderId="65" xfId="60" applyFont="1" applyBorder="1" applyAlignment="1" applyProtection="1">
      <alignment horizontal="left" vertical="center" wrapText="1"/>
    </xf>
    <xf numFmtId="0" fontId="3" fillId="0" borderId="9" xfId="60" applyFont="1" applyBorder="1" applyAlignment="1" applyProtection="1">
      <alignment horizontal="left" vertical="center" wrapText="1"/>
    </xf>
    <xf numFmtId="0" fontId="3" fillId="0" borderId="40" xfId="60" applyFont="1" applyBorder="1" applyAlignment="1" applyProtection="1">
      <alignment horizontal="left" vertical="center" wrapText="1"/>
    </xf>
    <xf numFmtId="0" fontId="3" fillId="0" borderId="13" xfId="60" applyFont="1" applyBorder="1" applyAlignment="1" applyProtection="1">
      <alignment horizontal="left" vertical="center" wrapText="1"/>
    </xf>
    <xf numFmtId="0" fontId="9" fillId="43" borderId="6" xfId="0" applyFont="1" applyFill="1" applyBorder="1" applyAlignment="1" applyProtection="1">
      <alignment horizontal="center" vertical="center" wrapText="1"/>
    </xf>
    <xf numFmtId="0" fontId="9" fillId="43" borderId="4" xfId="0" applyFont="1" applyFill="1" applyBorder="1" applyAlignment="1" applyProtection="1">
      <alignment horizontal="center" vertical="center" wrapText="1"/>
    </xf>
    <xf numFmtId="0" fontId="9" fillId="42" borderId="10" xfId="0" applyFont="1" applyFill="1" applyBorder="1" applyAlignment="1" applyProtection="1">
      <alignment horizontal="center" vertical="center" wrapText="1"/>
    </xf>
    <xf numFmtId="0" fontId="3" fillId="42" borderId="10" xfId="0" applyFont="1" applyFill="1" applyBorder="1" applyAlignment="1" applyProtection="1">
      <alignment horizontal="center" vertical="center" wrapText="1"/>
    </xf>
    <xf numFmtId="0" fontId="8" fillId="19" borderId="10" xfId="0" applyFont="1" applyFill="1" applyBorder="1" applyAlignment="1" applyProtection="1">
      <alignment horizontal="center" vertical="center"/>
    </xf>
    <xf numFmtId="0" fontId="8" fillId="40" borderId="10" xfId="0" applyFont="1" applyFill="1" applyBorder="1" applyAlignment="1" applyProtection="1">
      <alignment horizontal="center" vertical="center"/>
    </xf>
    <xf numFmtId="0" fontId="8" fillId="41" borderId="10" xfId="0" applyFont="1" applyFill="1" applyBorder="1" applyAlignment="1" applyProtection="1">
      <alignment horizontal="center" vertical="center"/>
    </xf>
    <xf numFmtId="9" fontId="4" fillId="19" borderId="10" xfId="158" applyFont="1" applyFill="1" applyBorder="1" applyAlignment="1" applyProtection="1">
      <alignment horizontal="center" vertical="center"/>
    </xf>
    <xf numFmtId="9" fontId="4" fillId="19" borderId="10" xfId="0" applyNumberFormat="1" applyFont="1" applyFill="1" applyBorder="1" applyAlignment="1" applyProtection="1">
      <alignment horizontal="center" vertical="center"/>
    </xf>
    <xf numFmtId="9" fontId="4" fillId="40" borderId="10" xfId="0" applyNumberFormat="1" applyFont="1" applyFill="1" applyBorder="1" applyAlignment="1" applyProtection="1">
      <alignment horizontal="center" vertical="center"/>
    </xf>
    <xf numFmtId="0" fontId="3" fillId="0" borderId="6" xfId="0" applyFont="1" applyBorder="1" applyAlignment="1" applyProtection="1">
      <alignment horizontal="center" wrapText="1"/>
    </xf>
    <xf numFmtId="0" fontId="3" fillId="0" borderId="9" xfId="0" applyFont="1" applyBorder="1" applyAlignment="1" applyProtection="1">
      <alignment horizontal="center" wrapText="1"/>
    </xf>
    <xf numFmtId="10" fontId="3" fillId="42" borderId="10" xfId="158" applyNumberFormat="1" applyFont="1" applyFill="1" applyBorder="1" applyAlignment="1" applyProtection="1">
      <alignment horizontal="center" vertical="center" wrapText="1"/>
    </xf>
    <xf numFmtId="9" fontId="4" fillId="42" borderId="10" xfId="0" applyNumberFormat="1" applyFont="1" applyFill="1" applyBorder="1" applyAlignment="1" applyProtection="1">
      <alignment horizontal="center" vertical="center"/>
    </xf>
    <xf numFmtId="0" fontId="4" fillId="40" borderId="10" xfId="0" applyFont="1" applyFill="1" applyBorder="1" applyAlignment="1" applyProtection="1">
      <alignment horizontal="center" vertical="center"/>
    </xf>
    <xf numFmtId="0" fontId="4" fillId="41" borderId="10" xfId="0" applyFont="1" applyFill="1" applyBorder="1" applyAlignment="1" applyProtection="1">
      <alignment horizontal="center" vertical="center"/>
    </xf>
    <xf numFmtId="10" fontId="4" fillId="42" borderId="10" xfId="0" applyNumberFormat="1" applyFont="1" applyFill="1" applyBorder="1" applyAlignment="1" applyProtection="1">
      <alignment horizontal="center" vertical="center"/>
    </xf>
    <xf numFmtId="10" fontId="4" fillId="41" borderId="10" xfId="0" applyNumberFormat="1" applyFont="1" applyFill="1" applyBorder="1" applyAlignment="1" applyProtection="1">
      <alignment horizontal="center" vertical="center"/>
    </xf>
    <xf numFmtId="0" fontId="8" fillId="0" borderId="10" xfId="0" applyFont="1" applyBorder="1" applyAlignment="1" applyProtection="1">
      <alignment horizontal="left" vertical="center"/>
    </xf>
    <xf numFmtId="0" fontId="8" fillId="0" borderId="17" xfId="0" applyFont="1" applyBorder="1" applyAlignment="1" applyProtection="1">
      <alignment horizontal="left" vertical="center"/>
    </xf>
    <xf numFmtId="9" fontId="4" fillId="41" borderId="10" xfId="0" applyNumberFormat="1" applyFont="1" applyFill="1" applyBorder="1" applyAlignment="1" applyProtection="1">
      <alignment horizontal="center" vertical="center"/>
    </xf>
    <xf numFmtId="0" fontId="4" fillId="42" borderId="10" xfId="0" applyFont="1" applyFill="1" applyBorder="1" applyAlignment="1" applyProtection="1">
      <alignment horizontal="center" vertical="center"/>
    </xf>
    <xf numFmtId="0" fontId="8" fillId="42" borderId="10" xfId="0" applyFont="1" applyFill="1" applyBorder="1" applyAlignment="1" applyProtection="1">
      <alignment horizontal="center" vertical="center"/>
    </xf>
    <xf numFmtId="0" fontId="9" fillId="43" borderId="9" xfId="0" applyFont="1" applyFill="1" applyBorder="1" applyAlignment="1" applyProtection="1">
      <alignment horizontal="center" vertical="center" wrapText="1"/>
    </xf>
    <xf numFmtId="0" fontId="3" fillId="24" borderId="4" xfId="35" applyFont="1" applyFill="1" applyBorder="1" applyAlignment="1" applyProtection="1">
      <alignment horizontal="center" vertical="center" wrapText="1"/>
    </xf>
    <xf numFmtId="0" fontId="3" fillId="24" borderId="9" xfId="35" applyFont="1" applyFill="1" applyBorder="1" applyAlignment="1" applyProtection="1">
      <alignment horizontal="center" vertical="center" wrapText="1"/>
    </xf>
    <xf numFmtId="0" fontId="3" fillId="24" borderId="65" xfId="35" applyFont="1" applyFill="1" applyBorder="1" applyAlignment="1" applyProtection="1">
      <alignment horizontal="center" vertical="center" wrapText="1"/>
    </xf>
    <xf numFmtId="0" fontId="3" fillId="24" borderId="58" xfId="35" applyFont="1" applyFill="1" applyBorder="1" applyAlignment="1" applyProtection="1">
      <alignment horizontal="center" vertical="center" wrapText="1"/>
    </xf>
    <xf numFmtId="0" fontId="3" fillId="0" borderId="8" xfId="35" applyFont="1" applyBorder="1" applyAlignment="1" applyProtection="1">
      <alignment horizontal="center" vertical="center" wrapText="1"/>
    </xf>
    <xf numFmtId="0" fontId="3" fillId="0" borderId="43" xfId="36" applyFont="1" applyBorder="1" applyAlignment="1" applyProtection="1">
      <alignment horizontal="left" vertical="center" wrapText="1"/>
    </xf>
    <xf numFmtId="0" fontId="3" fillId="0" borderId="44" xfId="36" applyFont="1" applyBorder="1" applyAlignment="1" applyProtection="1">
      <alignment horizontal="left" vertical="center" wrapText="1"/>
    </xf>
    <xf numFmtId="0" fontId="3" fillId="0" borderId="10" xfId="36" applyFont="1" applyBorder="1" applyAlignment="1" applyProtection="1">
      <alignment horizontal="center" vertical="top" wrapText="1"/>
    </xf>
    <xf numFmtId="0" fontId="3" fillId="24" borderId="1" xfId="35" applyFont="1" applyFill="1" applyBorder="1" applyAlignment="1" applyProtection="1">
      <alignment horizontal="left" vertical="center" wrapText="1"/>
    </xf>
    <xf numFmtId="0" fontId="3" fillId="0" borderId="94" xfId="36" applyFont="1" applyBorder="1" applyAlignment="1" applyProtection="1">
      <alignment horizontal="justify" vertical="center" wrapText="1"/>
    </xf>
    <xf numFmtId="0" fontId="3" fillId="0" borderId="34" xfId="36" applyFont="1" applyBorder="1" applyAlignment="1" applyProtection="1">
      <alignment horizontal="justify" vertical="center" wrapText="1"/>
    </xf>
    <xf numFmtId="0" fontId="3" fillId="0" borderId="95" xfId="36" applyFont="1" applyBorder="1" applyAlignment="1" applyProtection="1">
      <alignment horizontal="justify" vertical="center" wrapText="1"/>
    </xf>
    <xf numFmtId="0" fontId="3" fillId="0" borderId="39" xfId="36" applyFont="1" applyBorder="1" applyAlignment="1" applyProtection="1">
      <alignment horizontal="justify" vertical="center" wrapText="1"/>
    </xf>
    <xf numFmtId="0" fontId="3" fillId="0" borderId="65" xfId="60" applyFont="1" applyBorder="1" applyAlignment="1" applyProtection="1">
      <alignment horizontal="center" vertical="center" wrapText="1"/>
    </xf>
    <xf numFmtId="0" fontId="9" fillId="18" borderId="10" xfId="0" applyFont="1" applyFill="1" applyBorder="1" applyAlignment="1" applyProtection="1">
      <alignment horizontal="center" vertical="center"/>
    </xf>
    <xf numFmtId="0" fontId="9" fillId="0" borderId="13" xfId="0" applyFont="1" applyBorder="1" applyAlignment="1" applyProtection="1">
      <alignment horizontal="center" vertical="center"/>
    </xf>
    <xf numFmtId="0" fontId="9" fillId="0" borderId="8" xfId="0" applyFont="1" applyBorder="1" applyAlignment="1" applyProtection="1">
      <alignment horizontal="center" vertical="center"/>
    </xf>
    <xf numFmtId="0" fontId="3" fillId="53" borderId="55" xfId="36" applyFont="1" applyFill="1" applyBorder="1" applyAlignment="1" applyProtection="1">
      <alignment horizontal="left" vertical="center" wrapText="1"/>
    </xf>
    <xf numFmtId="0" fontId="9" fillId="0" borderId="1" xfId="0" applyFont="1" applyBorder="1" applyAlignment="1" applyProtection="1">
      <alignment horizontal="center" vertical="center"/>
    </xf>
    <xf numFmtId="0" fontId="3" fillId="0" borderId="1" xfId="36" applyFont="1" applyBorder="1" applyAlignment="1" applyProtection="1">
      <alignment horizontal="left" vertical="center" wrapText="1"/>
    </xf>
    <xf numFmtId="0" fontId="3" fillId="30" borderId="55" xfId="0" applyFont="1" applyFill="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65" xfId="0" applyFont="1" applyBorder="1" applyAlignment="1" applyProtection="1">
      <alignment horizontal="center" vertical="center"/>
    </xf>
    <xf numFmtId="0" fontId="3" fillId="51" borderId="55" xfId="36" applyFont="1" applyFill="1" applyBorder="1" applyAlignment="1" applyProtection="1">
      <alignment horizontal="left" vertical="center" wrapText="1"/>
    </xf>
    <xf numFmtId="0" fontId="3" fillId="51" borderId="40" xfId="36" applyFont="1" applyFill="1" applyBorder="1" applyAlignment="1" applyProtection="1">
      <alignment horizontal="left" vertical="center" wrapText="1"/>
    </xf>
    <xf numFmtId="0" fontId="3" fillId="30" borderId="50" xfId="35" applyFont="1" applyFill="1" applyBorder="1" applyAlignment="1" applyProtection="1">
      <alignment horizontal="left" vertical="center" wrapText="1"/>
    </xf>
    <xf numFmtId="0" fontId="3" fillId="30" borderId="51" xfId="35" applyFont="1" applyFill="1" applyBorder="1" applyAlignment="1" applyProtection="1">
      <alignment horizontal="left" vertical="center" wrapText="1"/>
    </xf>
    <xf numFmtId="0" fontId="3" fillId="24" borderId="25" xfId="0" applyFont="1" applyFill="1" applyBorder="1" applyAlignment="1" applyProtection="1">
      <alignment horizontal="center" vertical="center" wrapText="1"/>
    </xf>
    <xf numFmtId="0" fontId="3" fillId="24" borderId="6" xfId="36" applyFont="1" applyFill="1" applyBorder="1" applyAlignment="1" applyProtection="1">
      <alignment horizontal="left" vertical="center" wrapText="1"/>
    </xf>
    <xf numFmtId="0" fontId="3" fillId="24" borderId="58" xfId="36" applyFont="1" applyFill="1" applyBorder="1" applyAlignment="1" applyProtection="1">
      <alignment horizontal="left" vertical="center" wrapText="1"/>
    </xf>
    <xf numFmtId="0" fontId="3" fillId="24" borderId="9" xfId="36" applyFont="1" applyFill="1" applyBorder="1" applyAlignment="1" applyProtection="1">
      <alignment horizontal="left" vertical="center" wrapText="1"/>
    </xf>
    <xf numFmtId="0" fontId="9" fillId="11" borderId="10" xfId="0" applyFont="1" applyFill="1" applyBorder="1" applyAlignment="1" applyProtection="1">
      <alignment horizontal="center" vertical="center"/>
    </xf>
    <xf numFmtId="0" fontId="9" fillId="10" borderId="1" xfId="35" applyFont="1" applyFill="1" applyBorder="1" applyAlignment="1" applyProtection="1">
      <alignment horizontal="left" vertical="center" textRotation="90" wrapText="1"/>
    </xf>
    <xf numFmtId="0" fontId="8" fillId="44" borderId="10" xfId="0" applyFont="1" applyFill="1" applyBorder="1" applyAlignment="1" applyProtection="1">
      <alignment horizontal="center" vertical="center"/>
    </xf>
    <xf numFmtId="0" fontId="8" fillId="7" borderId="10" xfId="0" applyFont="1" applyFill="1" applyBorder="1" applyAlignment="1" applyProtection="1">
      <alignment horizontal="center" vertical="center"/>
    </xf>
    <xf numFmtId="0" fontId="9" fillId="0" borderId="10" xfId="0" applyFont="1" applyBorder="1" applyAlignment="1" applyProtection="1">
      <alignment horizontal="center" vertical="center"/>
    </xf>
    <xf numFmtId="0" fontId="6" fillId="2" borderId="0" xfId="0" applyFont="1" applyFill="1" applyAlignment="1" applyProtection="1">
      <alignment horizontal="center" vertical="center" wrapText="1"/>
    </xf>
    <xf numFmtId="0" fontId="6" fillId="2" borderId="72" xfId="0" applyFont="1" applyFill="1" applyBorder="1" applyAlignment="1" applyProtection="1">
      <alignment horizontal="center" vertical="center"/>
    </xf>
    <xf numFmtId="0" fontId="6" fillId="2" borderId="73" xfId="0" applyFont="1" applyFill="1" applyBorder="1" applyAlignment="1" applyProtection="1">
      <alignment horizontal="center" vertical="center" wrapText="1"/>
    </xf>
    <xf numFmtId="0" fontId="6" fillId="2" borderId="70" xfId="0" applyFont="1" applyFill="1" applyBorder="1" applyAlignment="1" applyProtection="1">
      <alignment horizontal="center" vertical="center" wrapText="1"/>
    </xf>
    <xf numFmtId="0" fontId="6" fillId="2" borderId="71" xfId="0" applyFont="1" applyFill="1" applyBorder="1" applyAlignment="1" applyProtection="1">
      <alignment horizontal="center" vertical="center" wrapText="1"/>
    </xf>
    <xf numFmtId="0" fontId="3" fillId="43" borderId="45" xfId="0" applyFont="1" applyFill="1" applyBorder="1" applyAlignment="1" applyProtection="1">
      <alignment horizontal="left" vertical="center" wrapText="1"/>
    </xf>
    <xf numFmtId="0" fontId="3" fillId="43" borderId="16" xfId="0" applyFont="1" applyFill="1" applyBorder="1" applyAlignment="1" applyProtection="1">
      <alignment horizontal="left" vertical="center" wrapText="1"/>
    </xf>
    <xf numFmtId="0" fontId="9" fillId="10" borderId="1" xfId="35" applyFont="1" applyFill="1" applyBorder="1" applyAlignment="1" applyProtection="1">
      <alignment horizontal="center" vertical="center" textRotation="90" wrapText="1"/>
    </xf>
    <xf numFmtId="0" fontId="6" fillId="2" borderId="8" xfId="0" applyFont="1" applyFill="1" applyBorder="1" applyAlignment="1" applyProtection="1">
      <alignment horizontal="center" vertical="center"/>
    </xf>
    <xf numFmtId="9" fontId="3" fillId="7" borderId="55" xfId="158" applyFont="1" applyFill="1" applyBorder="1" applyAlignment="1" applyProtection="1">
      <alignment horizontal="center" vertical="center" wrapText="1"/>
    </xf>
    <xf numFmtId="9" fontId="3" fillId="7" borderId="69" xfId="158" applyFont="1" applyFill="1" applyBorder="1" applyAlignment="1" applyProtection="1">
      <alignment horizontal="center" vertical="center" wrapText="1"/>
    </xf>
    <xf numFmtId="9" fontId="3" fillId="7" borderId="25" xfId="158" applyFont="1" applyFill="1" applyBorder="1" applyAlignment="1" applyProtection="1">
      <alignment horizontal="center" vertical="center" wrapText="1"/>
    </xf>
    <xf numFmtId="0" fontId="54" fillId="47" borderId="18" xfId="0" applyFont="1" applyFill="1" applyBorder="1" applyAlignment="1" applyProtection="1">
      <alignment horizontal="center" vertical="center" wrapText="1"/>
    </xf>
    <xf numFmtId="0" fontId="54" fillId="47" borderId="54" xfId="0" applyFont="1" applyFill="1" applyBorder="1" applyAlignment="1" applyProtection="1">
      <alignment horizontal="center" vertical="center" wrapText="1"/>
    </xf>
    <xf numFmtId="0" fontId="54" fillId="47" borderId="34" xfId="0" applyFont="1" applyFill="1" applyBorder="1" applyAlignment="1" applyProtection="1">
      <alignment horizontal="center" vertical="center" wrapText="1"/>
    </xf>
    <xf numFmtId="0" fontId="54" fillId="47" borderId="19" xfId="0" applyFont="1" applyFill="1" applyBorder="1" applyAlignment="1" applyProtection="1">
      <alignment horizontal="center" vertical="center" wrapText="1"/>
    </xf>
    <xf numFmtId="0" fontId="54" fillId="47" borderId="20" xfId="0" applyFont="1" applyFill="1" applyBorder="1" applyAlignment="1" applyProtection="1">
      <alignment horizontal="center" vertical="center" wrapText="1"/>
    </xf>
    <xf numFmtId="0" fontId="54" fillId="47" borderId="39" xfId="0" applyFont="1" applyFill="1" applyBorder="1" applyAlignment="1" applyProtection="1">
      <alignment horizontal="center" vertical="center" wrapText="1"/>
    </xf>
    <xf numFmtId="0" fontId="9" fillId="52" borderId="4" xfId="0" applyFont="1" applyFill="1" applyBorder="1" applyAlignment="1" applyProtection="1">
      <alignment horizontal="center" vertical="center" wrapText="1"/>
    </xf>
    <xf numFmtId="0" fontId="3" fillId="24" borderId="1" xfId="0" applyFont="1" applyFill="1" applyBorder="1" applyAlignment="1" applyProtection="1">
      <alignment horizontal="center" vertical="center" wrapText="1"/>
    </xf>
    <xf numFmtId="0" fontId="3" fillId="0" borderId="6" xfId="36" applyFont="1" applyBorder="1" applyAlignment="1" applyProtection="1">
      <alignment horizontal="left" vertical="center" wrapText="1"/>
    </xf>
    <xf numFmtId="0" fontId="3" fillId="0" borderId="9" xfId="36" applyFont="1" applyBorder="1" applyAlignment="1" applyProtection="1">
      <alignment horizontal="left" vertical="center" wrapText="1"/>
    </xf>
    <xf numFmtId="0" fontId="8" fillId="11" borderId="10" xfId="0" applyFont="1" applyFill="1" applyBorder="1" applyAlignment="1" applyProtection="1">
      <alignment horizontal="center" vertical="center"/>
    </xf>
    <xf numFmtId="0" fontId="6" fillId="2" borderId="74" xfId="0" applyFont="1" applyFill="1" applyBorder="1" applyAlignment="1" applyProtection="1">
      <alignment horizontal="center" vertical="center"/>
    </xf>
    <xf numFmtId="0" fontId="9" fillId="0" borderId="5" xfId="0" applyFont="1" applyBorder="1" applyAlignment="1" applyProtection="1">
      <alignment vertical="center" wrapText="1"/>
    </xf>
    <xf numFmtId="0" fontId="9" fillId="0" borderId="0" xfId="0" applyFont="1" applyBorder="1" applyAlignment="1" applyProtection="1">
      <alignment vertical="center" wrapText="1"/>
    </xf>
    <xf numFmtId="0" fontId="9" fillId="0" borderId="28" xfId="0" applyFont="1" applyBorder="1" applyAlignment="1" applyProtection="1">
      <alignment vertical="center" wrapText="1"/>
    </xf>
    <xf numFmtId="0" fontId="9" fillId="0" borderId="22" xfId="0" applyFont="1" applyBorder="1" applyAlignment="1" applyProtection="1">
      <alignment vertical="center" wrapText="1"/>
    </xf>
    <xf numFmtId="0" fontId="9" fillId="0" borderId="0" xfId="0" applyFont="1" applyAlignment="1" applyProtection="1">
      <alignment vertical="center" wrapText="1"/>
    </xf>
    <xf numFmtId="0" fontId="9" fillId="0" borderId="7" xfId="0" applyFont="1" applyBorder="1" applyAlignment="1" applyProtection="1">
      <alignment vertical="center" wrapText="1"/>
    </xf>
    <xf numFmtId="0" fontId="6" fillId="2" borderId="68" xfId="0" applyFont="1" applyFill="1" applyBorder="1" applyAlignment="1" applyProtection="1">
      <alignment horizontal="center" vertical="center"/>
    </xf>
    <xf numFmtId="0" fontId="9" fillId="0" borderId="40" xfId="0" applyFont="1" applyBorder="1" applyAlignment="1" applyProtection="1">
      <alignment horizontal="center" vertical="center"/>
    </xf>
    <xf numFmtId="9" fontId="3" fillId="54" borderId="22" xfId="0" applyNumberFormat="1" applyFont="1" applyFill="1" applyBorder="1" applyAlignment="1" applyProtection="1">
      <alignment horizontal="center" vertical="center"/>
    </xf>
    <xf numFmtId="9" fontId="3" fillId="54" borderId="16" xfId="0" applyNumberFormat="1" applyFont="1" applyFill="1" applyBorder="1" applyAlignment="1" applyProtection="1">
      <alignment horizontal="center" vertical="center"/>
    </xf>
    <xf numFmtId="0" fontId="3" fillId="0" borderId="60" xfId="36" applyFont="1" applyBorder="1" applyAlignment="1" applyProtection="1">
      <alignment horizontal="left" vertical="center" wrapText="1"/>
    </xf>
    <xf numFmtId="0" fontId="3" fillId="0" borderId="61" xfId="36" applyFont="1" applyBorder="1" applyAlignment="1" applyProtection="1">
      <alignment horizontal="left" vertical="center" wrapText="1"/>
    </xf>
    <xf numFmtId="0" fontId="3" fillId="0" borderId="66" xfId="35" applyFont="1" applyBorder="1" applyAlignment="1" applyProtection="1">
      <alignment horizontal="center" vertical="center" wrapText="1"/>
    </xf>
    <xf numFmtId="0" fontId="3" fillId="43" borderId="41" xfId="83" applyFont="1" applyFill="1" applyBorder="1" applyAlignment="1" applyProtection="1">
      <alignment vertical="center" wrapText="1"/>
    </xf>
    <xf numFmtId="0" fontId="3" fillId="43" borderId="42" xfId="83" applyFont="1" applyFill="1" applyBorder="1" applyAlignment="1" applyProtection="1">
      <alignment vertical="center" wrapText="1"/>
    </xf>
    <xf numFmtId="0" fontId="30" fillId="0" borderId="92" xfId="36" applyFont="1" applyBorder="1" applyAlignment="1" applyProtection="1">
      <alignment horizontal="left" vertical="center" wrapText="1"/>
    </xf>
    <xf numFmtId="0" fontId="3" fillId="0" borderId="39" xfId="36" applyFont="1" applyBorder="1" applyAlignment="1" applyProtection="1">
      <alignment horizontal="left" vertical="center" wrapText="1"/>
    </xf>
    <xf numFmtId="0" fontId="3" fillId="24" borderId="79" xfId="36" applyFont="1" applyFill="1" applyBorder="1" applyAlignment="1" applyProtection="1">
      <alignment horizontal="center" vertical="center" wrapText="1"/>
    </xf>
    <xf numFmtId="0" fontId="3" fillId="24" borderId="80" xfId="36" applyFont="1" applyFill="1" applyBorder="1" applyAlignment="1" applyProtection="1">
      <alignment horizontal="center" vertical="center" wrapText="1"/>
    </xf>
    <xf numFmtId="0" fontId="3" fillId="24" borderId="14" xfId="36" applyFont="1" applyFill="1" applyBorder="1" applyAlignment="1" applyProtection="1">
      <alignment horizontal="left" vertical="center" wrapText="1"/>
    </xf>
    <xf numFmtId="9" fontId="3" fillId="7" borderId="21" xfId="158" applyFont="1" applyFill="1" applyBorder="1" applyAlignment="1" applyProtection="1">
      <alignment horizontal="center" vertical="center" wrapText="1"/>
    </xf>
    <xf numFmtId="9" fontId="3" fillId="7" borderId="27" xfId="158" applyFont="1" applyFill="1" applyBorder="1" applyAlignment="1" applyProtection="1">
      <alignment horizontal="center" vertical="center" wrapText="1"/>
    </xf>
    <xf numFmtId="9" fontId="3" fillId="7" borderId="26" xfId="158" applyFont="1" applyFill="1" applyBorder="1" applyAlignment="1" applyProtection="1">
      <alignment horizontal="center" vertical="center" wrapText="1"/>
    </xf>
    <xf numFmtId="0" fontId="30" fillId="0" borderId="1" xfId="36" applyFont="1" applyBorder="1" applyAlignment="1" applyProtection="1">
      <alignment horizontal="left" vertical="center" wrapText="1"/>
    </xf>
    <xf numFmtId="0" fontId="3" fillId="0" borderId="50" xfId="60" applyFont="1" applyBorder="1" applyAlignment="1" applyProtection="1">
      <alignment horizontal="center" vertical="center" wrapText="1"/>
    </xf>
    <xf numFmtId="0" fontId="3" fillId="0" borderId="53" xfId="60" applyFont="1" applyBorder="1" applyAlignment="1" applyProtection="1">
      <alignment horizontal="center" vertical="center" wrapText="1"/>
    </xf>
    <xf numFmtId="0" fontId="3" fillId="0" borderId="51" xfId="60" applyFont="1" applyBorder="1" applyAlignment="1" applyProtection="1">
      <alignment horizontal="center" vertical="center" wrapText="1"/>
    </xf>
    <xf numFmtId="0" fontId="3" fillId="30" borderId="27" xfId="0" applyFont="1" applyFill="1" applyBorder="1" applyAlignment="1" applyProtection="1">
      <alignment horizontal="center" vertical="center" wrapText="1"/>
    </xf>
    <xf numFmtId="0" fontId="9" fillId="0" borderId="52" xfId="0" applyFont="1" applyBorder="1" applyAlignment="1" applyProtection="1">
      <alignment horizontal="center" vertical="center"/>
    </xf>
    <xf numFmtId="0" fontId="9" fillId="0" borderId="42" xfId="0" applyFont="1" applyBorder="1" applyAlignment="1" applyProtection="1">
      <alignment horizontal="center" vertical="center"/>
    </xf>
    <xf numFmtId="0" fontId="8" fillId="51" borderId="18" xfId="36" applyFont="1" applyFill="1" applyBorder="1" applyAlignment="1" applyProtection="1">
      <alignment horizontal="left" vertical="center" wrapText="1"/>
    </xf>
    <xf numFmtId="0" fontId="8" fillId="51" borderId="82" xfId="36" applyFont="1" applyFill="1" applyBorder="1" applyAlignment="1" applyProtection="1">
      <alignment horizontal="left" vertical="center" wrapText="1"/>
    </xf>
    <xf numFmtId="0" fontId="8" fillId="51" borderId="36" xfId="36" applyFont="1" applyFill="1" applyBorder="1" applyAlignment="1" applyProtection="1">
      <alignment horizontal="left" vertical="center" wrapText="1"/>
    </xf>
    <xf numFmtId="0" fontId="8" fillId="51" borderId="16" xfId="36" applyFont="1" applyFill="1" applyBorder="1" applyAlignment="1" applyProtection="1">
      <alignment horizontal="left" vertical="center" wrapText="1"/>
    </xf>
    <xf numFmtId="0" fontId="8" fillId="46" borderId="35" xfId="36" applyFont="1" applyFill="1" applyBorder="1" applyAlignment="1" applyProtection="1">
      <alignment horizontal="left" vertical="center" wrapText="1"/>
    </xf>
    <xf numFmtId="0" fontId="8" fillId="46" borderId="22" xfId="36" applyFont="1" applyFill="1" applyBorder="1" applyAlignment="1" applyProtection="1">
      <alignment horizontal="left" vertical="center" wrapText="1"/>
    </xf>
    <xf numFmtId="0" fontId="8" fillId="46" borderId="36" xfId="36" applyFont="1" applyFill="1" applyBorder="1" applyAlignment="1" applyProtection="1">
      <alignment horizontal="left" vertical="center" wrapText="1"/>
    </xf>
    <xf numFmtId="0" fontId="8" fillId="46" borderId="16" xfId="36" applyFont="1" applyFill="1" applyBorder="1" applyAlignment="1" applyProtection="1">
      <alignment horizontal="left" vertical="center" wrapText="1"/>
    </xf>
    <xf numFmtId="0" fontId="9" fillId="0" borderId="25" xfId="0" applyFont="1" applyBorder="1" applyAlignment="1" applyProtection="1">
      <alignment horizontal="center" vertical="center"/>
    </xf>
    <xf numFmtId="0" fontId="9"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9" fontId="3" fillId="7" borderId="9" xfId="158" applyFont="1" applyFill="1" applyBorder="1" applyAlignment="1" applyProtection="1">
      <alignment horizontal="center" vertical="center" wrapText="1"/>
    </xf>
    <xf numFmtId="9" fontId="3" fillId="7" borderId="6" xfId="158" applyFont="1" applyFill="1" applyBorder="1" applyAlignment="1" applyProtection="1">
      <alignment horizontal="center" vertical="center" wrapText="1"/>
    </xf>
    <xf numFmtId="0" fontId="3" fillId="49" borderId="55" xfId="36" applyFont="1" applyFill="1" applyBorder="1" applyAlignment="1" applyProtection="1">
      <alignment horizontal="left" vertical="center" wrapText="1"/>
    </xf>
    <xf numFmtId="0" fontId="3" fillId="0" borderId="21" xfId="0" applyFont="1" applyBorder="1" applyAlignment="1" applyProtection="1">
      <alignment horizontal="center" vertical="center" wrapText="1"/>
    </xf>
    <xf numFmtId="0" fontId="3" fillId="0" borderId="25" xfId="36" applyFont="1" applyBorder="1" applyAlignment="1" applyProtection="1">
      <alignment horizontal="justify" vertical="justify" wrapText="1"/>
    </xf>
    <xf numFmtId="0" fontId="3" fillId="0" borderId="13" xfId="36" applyFont="1" applyBorder="1" applyAlignment="1" applyProtection="1">
      <alignment horizontal="justify" vertical="justify" wrapText="1"/>
    </xf>
    <xf numFmtId="0" fontId="3" fillId="0" borderId="35" xfId="36" applyFont="1" applyBorder="1" applyAlignment="1" applyProtection="1">
      <alignment horizontal="center" vertical="center" wrapText="1"/>
    </xf>
    <xf numFmtId="0" fontId="3" fillId="0" borderId="22" xfId="36" applyFont="1" applyBorder="1" applyAlignment="1" applyProtection="1">
      <alignment horizontal="center" vertical="center" wrapText="1"/>
    </xf>
    <xf numFmtId="0" fontId="3" fillId="0" borderId="36" xfId="36" applyFont="1" applyBorder="1" applyAlignment="1" applyProtection="1">
      <alignment horizontal="center" vertical="center" wrapText="1"/>
    </xf>
    <xf numFmtId="0" fontId="3" fillId="0" borderId="16" xfId="36" applyFont="1" applyBorder="1" applyAlignment="1" applyProtection="1">
      <alignment horizontal="center" vertical="center" wrapText="1"/>
    </xf>
    <xf numFmtId="0" fontId="3" fillId="7" borderId="58" xfId="0" applyFont="1" applyFill="1" applyBorder="1" applyAlignment="1" applyProtection="1">
      <alignment horizontal="center" vertical="center" wrapText="1"/>
    </xf>
    <xf numFmtId="0" fontId="9" fillId="0" borderId="17" xfId="0" applyFont="1" applyBorder="1" applyAlignment="1" applyProtection="1">
      <alignment horizontal="center" vertical="center"/>
    </xf>
    <xf numFmtId="0" fontId="3" fillId="24" borderId="1" xfId="35" applyFont="1" applyFill="1" applyBorder="1" applyAlignment="1" applyProtection="1">
      <alignment horizontal="center" vertical="center" wrapText="1"/>
    </xf>
    <xf numFmtId="0" fontId="3" fillId="51" borderId="16" xfId="36" applyFont="1" applyFill="1" applyBorder="1" applyAlignment="1" applyProtection="1">
      <alignment horizontal="left" vertical="center" wrapText="1"/>
    </xf>
    <xf numFmtId="0" fontId="3" fillId="51" borderId="9" xfId="36" applyFont="1" applyFill="1" applyBorder="1" applyAlignment="1" applyProtection="1">
      <alignment horizontal="left" vertical="center" wrapText="1"/>
    </xf>
    <xf numFmtId="0" fontId="3" fillId="51" borderId="64" xfId="36" applyFont="1" applyFill="1" applyBorder="1" applyAlignment="1" applyProtection="1">
      <alignment horizontal="left" vertical="center" wrapText="1"/>
    </xf>
    <xf numFmtId="9" fontId="3" fillId="0" borderId="9" xfId="158" applyFont="1" applyFill="1" applyBorder="1" applyAlignment="1" applyProtection="1">
      <alignment horizontal="center" vertical="center"/>
    </xf>
    <xf numFmtId="0" fontId="3" fillId="7" borderId="5" xfId="0" applyFont="1" applyFill="1" applyBorder="1" applyAlignment="1" applyProtection="1">
      <alignment horizontal="center" vertical="center" wrapText="1"/>
    </xf>
    <xf numFmtId="0" fontId="3" fillId="0" borderId="28" xfId="36" applyFont="1" applyBorder="1" applyAlignment="1" applyProtection="1">
      <alignment horizontal="left" vertical="center" wrapText="1"/>
    </xf>
    <xf numFmtId="0" fontId="3" fillId="0" borderId="10" xfId="0" applyFont="1" applyBorder="1" applyAlignment="1" applyProtection="1">
      <alignment horizontal="center" vertical="center" wrapText="1"/>
    </xf>
    <xf numFmtId="0" fontId="3" fillId="0" borderId="16" xfId="6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30" borderId="10" xfId="0" applyFont="1" applyFill="1" applyBorder="1" applyAlignment="1" applyProtection="1">
      <alignment horizontal="center" vertical="center" wrapText="1"/>
    </xf>
    <xf numFmtId="0" fontId="63" fillId="51" borderId="64" xfId="36" applyFont="1" applyFill="1" applyBorder="1" applyAlignment="1" applyProtection="1">
      <alignment horizontal="left" vertical="center" wrapText="1"/>
    </xf>
    <xf numFmtId="0" fontId="63" fillId="51" borderId="55" xfId="36" applyFont="1" applyFill="1" applyBorder="1" applyAlignment="1" applyProtection="1">
      <alignment horizontal="left" vertical="center" wrapText="1"/>
    </xf>
    <xf numFmtId="0" fontId="3" fillId="53" borderId="10" xfId="36" applyFont="1" applyFill="1" applyBorder="1" applyAlignment="1" applyProtection="1">
      <alignment horizontal="left" vertical="center" wrapText="1"/>
    </xf>
    <xf numFmtId="0" fontId="3" fillId="0" borderId="63" xfId="60" applyFont="1" applyBorder="1" applyAlignment="1" applyProtection="1">
      <alignment horizontal="center" vertical="center" wrapText="1"/>
    </xf>
    <xf numFmtId="0" fontId="3" fillId="0" borderId="22"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4" fillId="0" borderId="25" xfId="0" applyFont="1" applyBorder="1" applyAlignment="1" applyProtection="1">
      <alignment horizontal="center" vertical="center"/>
    </xf>
    <xf numFmtId="0" fontId="4" fillId="0" borderId="13" xfId="0" applyFont="1" applyBorder="1" applyAlignment="1" applyProtection="1">
      <alignment horizontal="center" vertical="center"/>
    </xf>
    <xf numFmtId="0" fontId="9" fillId="24" borderId="52" xfId="0" applyFont="1" applyFill="1" applyBorder="1" applyAlignment="1" applyProtection="1">
      <alignment horizontal="center" vertical="center"/>
    </xf>
    <xf numFmtId="0" fontId="9" fillId="24" borderId="42" xfId="0" applyFont="1" applyFill="1" applyBorder="1" applyAlignment="1" applyProtection="1">
      <alignment horizontal="center" vertical="center"/>
    </xf>
    <xf numFmtId="0" fontId="3" fillId="0" borderId="21" xfId="36" applyFont="1" applyBorder="1" applyAlignment="1" applyProtection="1">
      <alignment horizontal="left" vertical="center" wrapText="1"/>
    </xf>
    <xf numFmtId="0" fontId="3" fillId="0" borderId="26" xfId="36"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3" fillId="0" borderId="25" xfId="60" applyFont="1" applyBorder="1" applyAlignment="1" applyProtection="1">
      <alignment horizontal="center" vertical="center" wrapText="1"/>
    </xf>
    <xf numFmtId="0" fontId="3" fillId="0" borderId="22" xfId="60" applyFont="1" applyBorder="1" applyAlignment="1" applyProtection="1">
      <alignment horizontal="center" vertical="center" wrapText="1"/>
    </xf>
    <xf numFmtId="0" fontId="3" fillId="0" borderId="5" xfId="60" applyFont="1" applyBorder="1" applyAlignment="1" applyProtection="1">
      <alignment horizontal="center" vertical="center" wrapText="1"/>
    </xf>
    <xf numFmtId="0" fontId="3" fillId="0" borderId="7" xfId="60" applyFont="1" applyBorder="1" applyAlignment="1" applyProtection="1">
      <alignment horizontal="center" vertical="center" wrapText="1"/>
    </xf>
    <xf numFmtId="0" fontId="54" fillId="52" borderId="18" xfId="0" applyFont="1" applyFill="1" applyBorder="1" applyAlignment="1" applyProtection="1">
      <alignment horizontal="center" vertical="center" wrapText="1"/>
    </xf>
    <xf numFmtId="0" fontId="54" fillId="52" borderId="54" xfId="0" applyFont="1" applyFill="1" applyBorder="1" applyAlignment="1" applyProtection="1">
      <alignment horizontal="center" vertical="center" wrapText="1"/>
    </xf>
    <xf numFmtId="0" fontId="54" fillId="52" borderId="34" xfId="0" applyFont="1" applyFill="1" applyBorder="1" applyAlignment="1" applyProtection="1">
      <alignment horizontal="center" vertical="center" wrapText="1"/>
    </xf>
    <xf numFmtId="0" fontId="54" fillId="52" borderId="19" xfId="0" applyFont="1" applyFill="1" applyBorder="1" applyAlignment="1" applyProtection="1">
      <alignment horizontal="center" vertical="center" wrapText="1"/>
    </xf>
    <xf numFmtId="0" fontId="54" fillId="52" borderId="20" xfId="0" applyFont="1" applyFill="1" applyBorder="1" applyAlignment="1" applyProtection="1">
      <alignment horizontal="center" vertical="center" wrapText="1"/>
    </xf>
    <xf numFmtId="0" fontId="54" fillId="52" borderId="39" xfId="0" applyFont="1" applyFill="1" applyBorder="1" applyAlignment="1" applyProtection="1">
      <alignment horizontal="center" vertical="center" wrapText="1"/>
    </xf>
    <xf numFmtId="0" fontId="9" fillId="51" borderId="16" xfId="36" applyFont="1" applyFill="1" applyBorder="1" applyAlignment="1" applyProtection="1">
      <alignment horizontal="left" vertical="center" wrapText="1"/>
    </xf>
    <xf numFmtId="0" fontId="9" fillId="51" borderId="9" xfId="36" applyFont="1" applyFill="1" applyBorder="1" applyAlignment="1" applyProtection="1">
      <alignment horizontal="left" vertical="center" wrapText="1"/>
    </xf>
    <xf numFmtId="0" fontId="9" fillId="51" borderId="64" xfId="36" applyFont="1" applyFill="1" applyBorder="1" applyAlignment="1" applyProtection="1">
      <alignment horizontal="left" vertical="center" wrapText="1"/>
    </xf>
    <xf numFmtId="0" fontId="9" fillId="51" borderId="55" xfId="36" applyFont="1" applyFill="1" applyBorder="1" applyAlignment="1" applyProtection="1">
      <alignment horizontal="left" vertical="center" wrapText="1"/>
    </xf>
    <xf numFmtId="9" fontId="3" fillId="7" borderId="62" xfId="158" applyFont="1" applyFill="1" applyBorder="1" applyAlignment="1" applyProtection="1">
      <alignment horizontal="center" vertical="center" wrapText="1"/>
    </xf>
    <xf numFmtId="9" fontId="3" fillId="7" borderId="28" xfId="158" applyFont="1" applyFill="1" applyBorder="1" applyAlignment="1" applyProtection="1">
      <alignment horizontal="center" vertical="center" wrapText="1"/>
    </xf>
    <xf numFmtId="0" fontId="4" fillId="0" borderId="17" xfId="0" applyFont="1" applyBorder="1" applyAlignment="1" applyProtection="1">
      <alignment horizontal="center" vertical="center"/>
    </xf>
    <xf numFmtId="0" fontId="20" fillId="0" borderId="18" xfId="0" applyFont="1" applyBorder="1" applyAlignment="1" applyProtection="1">
      <alignment horizontal="center" vertical="center" wrapText="1"/>
    </xf>
    <xf numFmtId="0" fontId="20" fillId="0" borderId="34" xfId="0" applyFont="1" applyBorder="1" applyAlignment="1" applyProtection="1">
      <alignment horizontal="center" vertical="center" wrapText="1"/>
    </xf>
    <xf numFmtId="0" fontId="20" fillId="0" borderId="29" xfId="0" applyFont="1" applyBorder="1" applyAlignment="1" applyProtection="1">
      <alignment horizontal="center" vertical="center" wrapText="1"/>
    </xf>
    <xf numFmtId="0" fontId="20" fillId="0" borderId="39" xfId="0" applyFont="1" applyBorder="1" applyAlignment="1" applyProtection="1">
      <alignment horizontal="center" vertical="center" wrapText="1"/>
    </xf>
    <xf numFmtId="0" fontId="30" fillId="0" borderId="25" xfId="36" applyFont="1" applyBorder="1" applyAlignment="1" applyProtection="1">
      <alignment horizontal="left" vertical="center" wrapText="1"/>
    </xf>
    <xf numFmtId="0" fontId="9" fillId="24" borderId="21" xfId="0" applyFont="1" applyFill="1" applyBorder="1" applyAlignment="1" applyProtection="1">
      <alignment horizontal="center" vertical="center" wrapText="1"/>
    </xf>
    <xf numFmtId="0" fontId="65" fillId="0" borderId="21" xfId="0" applyFont="1" applyBorder="1" applyAlignment="1" applyProtection="1">
      <alignment horizontal="left" vertical="center" wrapText="1"/>
    </xf>
    <xf numFmtId="0" fontId="65" fillId="0" borderId="26"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65" fillId="0" borderId="21" xfId="0" applyFont="1" applyBorder="1" applyAlignment="1" applyProtection="1">
      <alignment horizontal="center" vertical="center" wrapText="1"/>
    </xf>
    <xf numFmtId="0" fontId="65" fillId="0" borderId="26" xfId="0" applyFont="1" applyBorder="1" applyAlignment="1" applyProtection="1">
      <alignment horizontal="center" vertical="center" wrapText="1"/>
    </xf>
    <xf numFmtId="0" fontId="8" fillId="51" borderId="47" xfId="36" applyFont="1" applyFill="1" applyBorder="1" applyAlignment="1" applyProtection="1">
      <alignment horizontal="left" vertical="center" wrapText="1"/>
    </xf>
    <xf numFmtId="0" fontId="8" fillId="51" borderId="48" xfId="36" applyFont="1" applyFill="1" applyBorder="1" applyAlignment="1" applyProtection="1">
      <alignment horizontal="left" vertical="center" wrapText="1"/>
    </xf>
    <xf numFmtId="0" fontId="8" fillId="53" borderId="35" xfId="36" applyFont="1" applyFill="1" applyBorder="1" applyAlignment="1" applyProtection="1">
      <alignment horizontal="left" vertical="center" wrapText="1"/>
    </xf>
    <xf numFmtId="0" fontId="8" fillId="53" borderId="22" xfId="36" applyFont="1" applyFill="1" applyBorder="1" applyAlignment="1" applyProtection="1">
      <alignment horizontal="left" vertical="center" wrapText="1"/>
    </xf>
    <xf numFmtId="0" fontId="8" fillId="53" borderId="36" xfId="36" applyFont="1" applyFill="1" applyBorder="1" applyAlignment="1" applyProtection="1">
      <alignment horizontal="left" vertical="center" wrapText="1"/>
    </xf>
    <xf numFmtId="0" fontId="8" fillId="53" borderId="16" xfId="36" applyFont="1" applyFill="1" applyBorder="1" applyAlignment="1" applyProtection="1">
      <alignment horizontal="left" vertical="center" wrapText="1"/>
    </xf>
    <xf numFmtId="0" fontId="9" fillId="24" borderId="6" xfId="0" applyFont="1" applyFill="1" applyBorder="1" applyAlignment="1" applyProtection="1">
      <alignment horizontal="center" vertical="center"/>
    </xf>
    <xf numFmtId="0" fontId="9" fillId="24" borderId="9" xfId="0" applyFont="1" applyFill="1" applyBorder="1" applyAlignment="1" applyProtection="1">
      <alignment horizontal="center" vertical="center"/>
    </xf>
    <xf numFmtId="0" fontId="3" fillId="0" borderId="50" xfId="36" applyFont="1" applyBorder="1" applyAlignment="1" applyProtection="1">
      <alignment horizontal="center" vertical="center" wrapText="1"/>
    </xf>
    <xf numFmtId="0" fontId="3" fillId="0" borderId="53" xfId="36" applyFont="1" applyBorder="1" applyAlignment="1" applyProtection="1">
      <alignment horizontal="center" vertical="center" wrapText="1"/>
    </xf>
    <xf numFmtId="0" fontId="3" fillId="0" borderId="51" xfId="36" applyFont="1" applyBorder="1" applyAlignment="1" applyProtection="1">
      <alignment horizontal="center" vertical="center" wrapText="1"/>
    </xf>
    <xf numFmtId="0" fontId="3" fillId="24" borderId="50" xfId="36" applyFont="1" applyFill="1" applyBorder="1" applyAlignment="1" applyProtection="1">
      <alignment horizontal="left" vertical="center" wrapText="1"/>
    </xf>
    <xf numFmtId="0" fontId="3" fillId="24" borderId="51" xfId="36" applyFont="1" applyFill="1" applyBorder="1" applyAlignment="1" applyProtection="1">
      <alignment horizontal="left" vertical="center" wrapText="1"/>
    </xf>
    <xf numFmtId="0" fontId="9" fillId="51" borderId="26" xfId="36" applyFont="1" applyFill="1" applyBorder="1" applyAlignment="1" applyProtection="1">
      <alignment horizontal="left" vertical="center" wrapText="1"/>
    </xf>
    <xf numFmtId="0" fontId="9" fillId="51" borderId="10" xfId="36" applyFont="1" applyFill="1" applyBorder="1" applyAlignment="1" applyProtection="1">
      <alignment horizontal="left" vertical="center" wrapText="1"/>
    </xf>
    <xf numFmtId="0" fontId="3" fillId="0" borderId="21"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4" xfId="36" applyFont="1" applyBorder="1" applyAlignment="1" applyProtection="1">
      <alignment horizontal="left" vertical="center" wrapText="1"/>
    </xf>
    <xf numFmtId="0" fontId="3" fillId="0" borderId="10" xfId="36" applyFont="1" applyBorder="1" applyAlignment="1" applyProtection="1">
      <alignment vertical="center" wrapText="1"/>
    </xf>
    <xf numFmtId="0" fontId="3" fillId="0" borderId="10" xfId="0" applyFont="1" applyBorder="1" applyAlignment="1" applyProtection="1">
      <alignment horizontal="left" vertical="center" wrapText="1"/>
    </xf>
    <xf numFmtId="0" fontId="3" fillId="0" borderId="46" xfId="35" applyFont="1" applyBorder="1" applyAlignment="1" applyProtection="1">
      <alignment horizontal="center" vertical="center" wrapText="1"/>
    </xf>
    <xf numFmtId="0" fontId="3" fillId="0" borderId="15" xfId="35" applyFont="1" applyBorder="1" applyAlignment="1" applyProtection="1">
      <alignment horizontal="center" vertical="center" wrapText="1"/>
    </xf>
    <xf numFmtId="0" fontId="9" fillId="24" borderId="1" xfId="0" applyFont="1" applyFill="1" applyBorder="1" applyAlignment="1" applyProtection="1">
      <alignment horizontal="center" vertical="center"/>
    </xf>
    <xf numFmtId="0" fontId="3" fillId="24" borderId="22" xfId="35" applyFont="1" applyFill="1" applyBorder="1" applyAlignment="1" applyProtection="1">
      <alignment horizontal="center" vertical="center" wrapText="1"/>
    </xf>
    <xf numFmtId="0" fontId="3" fillId="24" borderId="7" xfId="35" applyFont="1" applyFill="1" applyBorder="1" applyAlignment="1" applyProtection="1">
      <alignment horizontal="center" vertical="center" wrapText="1"/>
    </xf>
    <xf numFmtId="0" fontId="54" fillId="51" borderId="20" xfId="0" applyFont="1" applyFill="1" applyBorder="1" applyAlignment="1" applyProtection="1">
      <alignment horizontal="center" vertical="center" wrapText="1"/>
    </xf>
    <xf numFmtId="0" fontId="3" fillId="0" borderId="35" xfId="36" applyFont="1" applyBorder="1" applyAlignment="1" applyProtection="1">
      <alignment horizontal="left" vertical="top" wrapText="1"/>
    </xf>
    <xf numFmtId="0" fontId="3" fillId="0" borderId="19" xfId="36" applyFont="1" applyBorder="1" applyAlignment="1" applyProtection="1">
      <alignment horizontal="left" vertical="top" wrapText="1"/>
    </xf>
    <xf numFmtId="0" fontId="3" fillId="0" borderId="7" xfId="36" applyFont="1" applyBorder="1" applyAlignment="1" applyProtection="1">
      <alignment horizontal="left" vertical="top" wrapText="1"/>
    </xf>
    <xf numFmtId="0" fontId="52" fillId="48" borderId="10" xfId="36" applyFont="1" applyFill="1" applyBorder="1" applyAlignment="1" applyProtection="1">
      <alignment horizontal="center" vertical="center" wrapText="1"/>
    </xf>
    <xf numFmtId="0" fontId="3" fillId="0" borderId="14" xfId="60" applyFont="1" applyBorder="1" applyAlignment="1" applyProtection="1">
      <alignment horizontal="left" vertical="center" wrapText="1"/>
    </xf>
    <xf numFmtId="0" fontId="9" fillId="48" borderId="13" xfId="36" applyFont="1" applyFill="1" applyBorder="1" applyAlignment="1" applyProtection="1">
      <alignment horizontal="center" vertical="center" wrapText="1"/>
    </xf>
    <xf numFmtId="0" fontId="9" fillId="48" borderId="59" xfId="36" applyFont="1" applyFill="1" applyBorder="1" applyAlignment="1" applyProtection="1">
      <alignment horizontal="center" vertical="center" wrapText="1"/>
    </xf>
    <xf numFmtId="0" fontId="9" fillId="48" borderId="55" xfId="36" applyFont="1" applyFill="1" applyBorder="1" applyAlignment="1" applyProtection="1">
      <alignment horizontal="center" vertical="center" wrapText="1"/>
    </xf>
    <xf numFmtId="0" fontId="58" fillId="0" borderId="6" xfId="36" applyFont="1" applyBorder="1" applyAlignment="1" applyProtection="1">
      <alignment horizontal="left" vertical="center" wrapText="1"/>
    </xf>
    <xf numFmtId="0" fontId="3" fillId="0" borderId="1" xfId="36" applyFont="1" applyBorder="1" applyAlignment="1" applyProtection="1">
      <alignment horizontal="left" wrapText="1"/>
    </xf>
    <xf numFmtId="0" fontId="3" fillId="0" borderId="6" xfId="36" applyFont="1" applyBorder="1" applyAlignment="1" applyProtection="1">
      <alignment horizontal="center" vertical="center" wrapText="1"/>
    </xf>
    <xf numFmtId="0" fontId="3" fillId="24" borderId="58" xfId="0" applyFont="1" applyFill="1" applyBorder="1" applyAlignment="1" applyProtection="1">
      <alignment horizontal="center" vertical="center" wrapText="1"/>
    </xf>
    <xf numFmtId="0" fontId="3" fillId="0" borderId="1" xfId="60" applyFont="1" applyBorder="1" applyAlignment="1" applyProtection="1">
      <alignment horizontal="center" vertical="center" wrapText="1"/>
    </xf>
    <xf numFmtId="0" fontId="3" fillId="43" borderId="6" xfId="0" applyFont="1" applyFill="1" applyBorder="1" applyAlignment="1" applyProtection="1">
      <alignment horizontal="left" vertical="center" wrapText="1"/>
    </xf>
    <xf numFmtId="0" fontId="3" fillId="51" borderId="35" xfId="36" applyFont="1" applyFill="1" applyBorder="1" applyAlignment="1" applyProtection="1">
      <alignment horizontal="left" vertical="center" wrapText="1"/>
    </xf>
    <xf numFmtId="0" fontId="3" fillId="51" borderId="22" xfId="36" applyFont="1" applyFill="1" applyBorder="1" applyAlignment="1" applyProtection="1">
      <alignment horizontal="left" vertical="center" wrapText="1"/>
    </xf>
    <xf numFmtId="0" fontId="3" fillId="51" borderId="36" xfId="36" applyFont="1" applyFill="1" applyBorder="1" applyAlignment="1" applyProtection="1">
      <alignment horizontal="left" vertical="center" wrapText="1"/>
    </xf>
    <xf numFmtId="0" fontId="3" fillId="0" borderId="77" xfId="35" applyFont="1" applyBorder="1" applyAlignment="1" applyProtection="1">
      <alignment horizontal="center" vertical="center" wrapText="1"/>
    </xf>
    <xf numFmtId="0" fontId="3" fillId="24" borderId="57" xfId="36" applyFont="1" applyFill="1" applyBorder="1" applyAlignment="1" applyProtection="1">
      <alignment horizontal="left" vertical="center" wrapText="1"/>
    </xf>
    <xf numFmtId="0" fontId="3" fillId="0" borderId="56" xfId="36" applyFont="1" applyBorder="1" applyAlignment="1" applyProtection="1">
      <alignment horizontal="left" vertical="center" wrapText="1"/>
    </xf>
    <xf numFmtId="0" fontId="3" fillId="0" borderId="57" xfId="36" applyFont="1" applyBorder="1" applyAlignment="1" applyProtection="1">
      <alignment horizontal="left" vertical="center" wrapText="1"/>
    </xf>
    <xf numFmtId="0" fontId="9" fillId="48" borderId="76" xfId="36" applyFont="1" applyFill="1" applyBorder="1" applyAlignment="1" applyProtection="1">
      <alignment horizontal="left" vertical="center" wrapText="1"/>
    </xf>
    <xf numFmtId="0" fontId="9" fillId="48" borderId="51" xfId="36" applyFont="1" applyFill="1" applyBorder="1" applyAlignment="1" applyProtection="1">
      <alignment horizontal="left" vertical="center" wrapText="1"/>
    </xf>
    <xf numFmtId="0" fontId="9" fillId="0" borderId="35" xfId="36" applyFont="1" applyBorder="1" applyAlignment="1" applyProtection="1">
      <alignment horizontal="center" vertical="center" wrapText="1"/>
    </xf>
    <xf numFmtId="0" fontId="9" fillId="0" borderId="19" xfId="36" applyFont="1" applyBorder="1" applyAlignment="1" applyProtection="1">
      <alignment horizontal="center" vertical="center" wrapText="1"/>
    </xf>
    <xf numFmtId="0" fontId="3" fillId="0" borderId="54" xfId="36" applyFont="1" applyBorder="1" applyAlignment="1" applyProtection="1">
      <alignment horizontal="center" vertical="center" wrapText="1"/>
    </xf>
    <xf numFmtId="0" fontId="3" fillId="0" borderId="20" xfId="36" applyFont="1" applyBorder="1" applyAlignment="1" applyProtection="1">
      <alignment horizontal="center" vertical="center" wrapText="1"/>
    </xf>
    <xf numFmtId="0" fontId="9" fillId="53" borderId="55" xfId="36" applyFont="1" applyFill="1" applyBorder="1" applyAlignment="1" applyProtection="1">
      <alignment horizontal="left" vertical="center" wrapText="1"/>
    </xf>
    <xf numFmtId="9" fontId="3" fillId="7" borderId="4" xfId="158" applyFont="1" applyFill="1" applyBorder="1" applyAlignment="1" applyProtection="1">
      <alignment horizontal="center" vertical="center" wrapText="1"/>
    </xf>
    <xf numFmtId="0" fontId="9" fillId="51" borderId="40" xfId="36" applyFont="1" applyFill="1" applyBorder="1" applyAlignment="1" applyProtection="1">
      <alignment horizontal="left" vertical="center" wrapText="1"/>
    </xf>
    <xf numFmtId="0" fontId="9" fillId="51" borderId="67" xfId="36" applyFont="1" applyFill="1" applyBorder="1" applyAlignment="1" applyProtection="1">
      <alignment horizontal="left" vertical="center" wrapText="1"/>
    </xf>
    <xf numFmtId="0" fontId="3" fillId="0" borderId="37" xfId="36" applyFont="1" applyBorder="1" applyAlignment="1" applyProtection="1">
      <alignment horizontal="left" vertical="center" wrapText="1"/>
    </xf>
    <xf numFmtId="0" fontId="3" fillId="0" borderId="38" xfId="36" applyFont="1" applyBorder="1" applyAlignment="1" applyProtection="1">
      <alignment horizontal="left" vertical="center" wrapText="1"/>
    </xf>
    <xf numFmtId="9" fontId="3" fillId="7" borderId="5" xfId="158" applyFont="1" applyFill="1" applyBorder="1" applyAlignment="1" applyProtection="1">
      <alignment horizontal="center" vertical="center" wrapText="1"/>
    </xf>
    <xf numFmtId="0" fontId="9" fillId="51" borderId="29" xfId="36" applyFont="1" applyFill="1" applyBorder="1" applyAlignment="1" applyProtection="1">
      <alignment horizontal="left" vertical="center" wrapText="1"/>
    </xf>
    <xf numFmtId="0" fontId="3" fillId="24" borderId="78" xfId="36" applyFont="1" applyFill="1" applyBorder="1" applyAlignment="1" applyProtection="1">
      <alignment horizontal="left" vertical="center" wrapText="1"/>
    </xf>
    <xf numFmtId="0" fontId="3" fillId="0" borderId="49" xfId="36" applyFont="1" applyBorder="1" applyAlignment="1" applyProtection="1">
      <alignment horizontal="left" vertical="center" wrapText="1"/>
    </xf>
    <xf numFmtId="0" fontId="3" fillId="0" borderId="12" xfId="36" applyFont="1" applyBorder="1" applyAlignment="1" applyProtection="1">
      <alignment horizontal="left" vertical="center" wrapText="1"/>
    </xf>
    <xf numFmtId="0" fontId="3" fillId="43" borderId="41" xfId="0" applyFont="1" applyFill="1" applyBorder="1" applyAlignment="1" applyProtection="1">
      <alignment horizontal="left" vertical="center" wrapText="1"/>
    </xf>
    <xf numFmtId="0" fontId="3" fillId="43" borderId="42" xfId="0" applyFont="1" applyFill="1" applyBorder="1" applyAlignment="1" applyProtection="1">
      <alignment horizontal="left" vertical="center" wrapText="1"/>
    </xf>
    <xf numFmtId="0" fontId="8" fillId="51" borderId="35" xfId="36" applyFont="1" applyFill="1" applyBorder="1" applyAlignment="1" applyProtection="1">
      <alignment horizontal="left" vertical="center" wrapText="1"/>
    </xf>
    <xf numFmtId="0" fontId="8" fillId="51" borderId="22" xfId="36" applyFont="1" applyFill="1" applyBorder="1" applyAlignment="1" applyProtection="1">
      <alignment horizontal="left" vertical="center" wrapText="1"/>
    </xf>
    <xf numFmtId="0" fontId="3" fillId="24" borderId="21" xfId="36" applyFont="1" applyFill="1" applyBorder="1" applyAlignment="1" applyProtection="1">
      <alignment horizontal="center" vertical="center" wrapText="1"/>
    </xf>
    <xf numFmtId="0" fontId="3" fillId="24" borderId="81" xfId="36" applyFont="1" applyFill="1" applyBorder="1" applyAlignment="1" applyProtection="1">
      <alignment horizontal="center" vertical="center" wrapText="1"/>
    </xf>
    <xf numFmtId="0" fontId="8" fillId="51" borderId="14" xfId="36" applyFont="1" applyFill="1" applyBorder="1" applyAlignment="1" applyProtection="1">
      <alignment horizontal="left" vertical="center" wrapText="1"/>
    </xf>
    <xf numFmtId="0" fontId="8" fillId="51" borderId="1" xfId="36" applyFont="1" applyFill="1" applyBorder="1" applyAlignment="1" applyProtection="1">
      <alignment horizontal="left" vertical="center" wrapText="1"/>
    </xf>
    <xf numFmtId="0" fontId="8" fillId="51" borderId="6" xfId="36" applyFont="1" applyFill="1" applyBorder="1" applyAlignment="1" applyProtection="1">
      <alignment horizontal="left" vertical="center" wrapText="1"/>
    </xf>
    <xf numFmtId="0" fontId="3" fillId="24" borderId="6" xfId="35" applyFont="1" applyFill="1" applyBorder="1" applyAlignment="1" applyProtection="1">
      <alignment horizontal="center" vertical="center" wrapText="1"/>
    </xf>
    <xf numFmtId="0" fontId="64" fillId="0" borderId="18" xfId="0" applyFont="1" applyBorder="1" applyAlignment="1" applyProtection="1">
      <alignment horizontal="center" vertical="center" wrapText="1"/>
    </xf>
    <xf numFmtId="0" fontId="64" fillId="0" borderId="34" xfId="0" applyFont="1" applyBorder="1" applyAlignment="1" applyProtection="1">
      <alignment horizontal="center" vertical="center" wrapText="1"/>
    </xf>
    <xf numFmtId="0" fontId="64" fillId="0" borderId="29" xfId="0" applyFont="1" applyBorder="1" applyAlignment="1" applyProtection="1">
      <alignment horizontal="center" vertical="center" wrapText="1"/>
    </xf>
    <xf numFmtId="0" fontId="64" fillId="0" borderId="39" xfId="0" applyFont="1" applyBorder="1" applyAlignment="1" applyProtection="1">
      <alignment horizontal="center" vertical="center" wrapText="1"/>
    </xf>
    <xf numFmtId="0" fontId="64" fillId="0" borderId="21" xfId="0" applyFont="1" applyBorder="1" applyAlignment="1" applyProtection="1">
      <alignment horizontal="center" vertical="center" wrapText="1"/>
    </xf>
    <xf numFmtId="0" fontId="64" fillId="0" borderId="27" xfId="0" applyFont="1" applyBorder="1" applyAlignment="1" applyProtection="1">
      <alignment horizontal="center" vertical="center" wrapText="1"/>
    </xf>
    <xf numFmtId="0" fontId="64" fillId="0" borderId="26" xfId="0" applyFont="1" applyBorder="1" applyAlignment="1" applyProtection="1">
      <alignment horizontal="center" vertical="center" wrapText="1"/>
    </xf>
    <xf numFmtId="0" fontId="30" fillId="0" borderId="8" xfId="0" applyFont="1" applyBorder="1" applyAlignment="1" applyProtection="1">
      <alignment horizontal="center" vertical="center" wrapText="1"/>
    </xf>
    <xf numFmtId="9" fontId="3" fillId="3" borderId="6" xfId="0" applyNumberFormat="1" applyFont="1" applyFill="1" applyBorder="1" applyAlignment="1" applyProtection="1">
      <alignment horizontal="center" vertical="center"/>
    </xf>
    <xf numFmtId="9" fontId="3" fillId="3" borderId="9" xfId="0" applyNumberFormat="1" applyFont="1" applyFill="1" applyBorder="1" applyAlignment="1" applyProtection="1">
      <alignment horizontal="center" vertical="center"/>
    </xf>
    <xf numFmtId="1" fontId="0" fillId="0" borderId="1" xfId="0" applyNumberFormat="1" applyBorder="1" applyAlignment="1">
      <alignment horizontal="center" vertical="center"/>
    </xf>
    <xf numFmtId="0" fontId="42" fillId="13" borderId="85" xfId="0" applyFont="1" applyFill="1" applyBorder="1" applyAlignment="1">
      <alignment horizontal="center"/>
    </xf>
    <xf numFmtId="0" fontId="42" fillId="13" borderId="86" xfId="0" applyFont="1" applyFill="1" applyBorder="1" applyAlignment="1">
      <alignment horizontal="center"/>
    </xf>
    <xf numFmtId="0" fontId="3" fillId="11" borderId="1" xfId="0" applyFont="1" applyFill="1" applyBorder="1" applyAlignment="1">
      <alignment horizontal="left" vertical="center" wrapText="1"/>
    </xf>
    <xf numFmtId="0" fontId="11" fillId="11" borderId="1" xfId="0" applyFont="1" applyFill="1" applyBorder="1" applyAlignment="1">
      <alignment horizontal="left" vertical="center" wrapText="1"/>
    </xf>
    <xf numFmtId="0" fontId="11" fillId="12" borderId="1" xfId="36" applyFont="1" applyFill="1" applyBorder="1" applyAlignment="1">
      <alignment horizontal="left" vertical="center" wrapText="1"/>
    </xf>
    <xf numFmtId="0" fontId="0" fillId="0" borderId="1" xfId="0" applyBorder="1" applyAlignment="1">
      <alignment horizontal="center" vertical="center"/>
    </xf>
    <xf numFmtId="0" fontId="9"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6" fillId="0" borderId="1" xfId="36" applyFont="1" applyBorder="1" applyAlignment="1">
      <alignment horizontal="center" vertical="center" wrapText="1"/>
    </xf>
    <xf numFmtId="0" fontId="11" fillId="11" borderId="8"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22" fillId="0" borderId="10" xfId="0" applyFont="1" applyBorder="1" applyAlignment="1">
      <alignment horizontal="right" vertical="center"/>
    </xf>
    <xf numFmtId="0" fontId="7" fillId="21" borderId="10" xfId="0" applyFont="1" applyFill="1" applyBorder="1" applyAlignment="1">
      <alignment horizontal="center" vertical="center" wrapText="1"/>
    </xf>
    <xf numFmtId="0" fontId="21" fillId="0" borderId="20" xfId="0" applyFont="1" applyBorder="1" applyAlignment="1">
      <alignment horizontal="center" vertical="center" wrapText="1"/>
    </xf>
    <xf numFmtId="0" fontId="23" fillId="21" borderId="10" xfId="0" applyFont="1" applyFill="1" applyBorder="1" applyAlignment="1">
      <alignment horizontal="left" vertical="center" wrapText="1"/>
    </xf>
    <xf numFmtId="9" fontId="23" fillId="0" borderId="21"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10" xfId="0" applyNumberFormat="1" applyFont="1" applyBorder="1" applyAlignment="1">
      <alignment horizontal="center" vertical="center" wrapText="1"/>
    </xf>
    <xf numFmtId="0" fontId="23" fillId="21" borderId="18" xfId="0" applyFont="1" applyFill="1" applyBorder="1" applyAlignment="1">
      <alignment horizontal="left" vertical="center" wrapText="1"/>
    </xf>
    <xf numFmtId="0" fontId="23" fillId="21" borderId="54" xfId="0" applyFont="1" applyFill="1" applyBorder="1" applyAlignment="1">
      <alignment horizontal="left" vertical="center" wrapText="1"/>
    </xf>
    <xf numFmtId="0" fontId="23" fillId="21" borderId="34" xfId="0" applyFont="1" applyFill="1" applyBorder="1" applyAlignment="1">
      <alignment horizontal="left" vertical="center" wrapText="1"/>
    </xf>
    <xf numFmtId="0" fontId="23" fillId="21" borderId="29" xfId="0" applyFont="1" applyFill="1" applyBorder="1" applyAlignment="1">
      <alignment horizontal="left" vertical="center" wrapText="1"/>
    </xf>
    <xf numFmtId="0" fontId="23" fillId="21" borderId="20" xfId="0" applyFont="1" applyFill="1" applyBorder="1" applyAlignment="1">
      <alignment horizontal="left" vertical="center" wrapText="1"/>
    </xf>
    <xf numFmtId="0" fontId="23" fillId="21" borderId="39" xfId="0" applyFont="1" applyFill="1" applyBorder="1" applyAlignment="1">
      <alignment horizontal="left" vertical="center" wrapText="1"/>
    </xf>
    <xf numFmtId="0" fontId="23" fillId="3" borderId="21"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21" borderId="10" xfId="0" applyFont="1" applyFill="1" applyBorder="1" applyAlignment="1">
      <alignment horizontal="center" vertical="center" wrapText="1"/>
    </xf>
    <xf numFmtId="0" fontId="43" fillId="39" borderId="89" xfId="0" applyFont="1" applyFill="1" applyBorder="1" applyAlignment="1">
      <alignment horizontal="center" wrapText="1"/>
    </xf>
    <xf numFmtId="9" fontId="23" fillId="0" borderId="0" xfId="0" applyNumberFormat="1" applyFont="1" applyAlignment="1">
      <alignment horizontal="center" vertical="center" wrapText="1"/>
    </xf>
    <xf numFmtId="9" fontId="23" fillId="0" borderId="34" xfId="0" applyNumberFormat="1" applyFont="1" applyBorder="1" applyAlignment="1">
      <alignment horizontal="center" vertical="center" wrapText="1"/>
    </xf>
    <xf numFmtId="9" fontId="23" fillId="0" borderId="39" xfId="0" applyNumberFormat="1" applyFont="1" applyBorder="1" applyAlignment="1">
      <alignment horizontal="center" vertical="center" wrapText="1"/>
    </xf>
    <xf numFmtId="0" fontId="23" fillId="3" borderId="1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44" fillId="0" borderId="0" xfId="0" applyFont="1" applyAlignment="1">
      <alignment horizontal="center" wrapText="1"/>
    </xf>
    <xf numFmtId="0" fontId="44" fillId="0" borderId="88" xfId="0" applyFont="1" applyBorder="1" applyAlignment="1">
      <alignment horizontal="center" wrapText="1"/>
    </xf>
    <xf numFmtId="0" fontId="44" fillId="0" borderId="19" xfId="0" applyFont="1" applyBorder="1" applyAlignment="1">
      <alignment horizontal="center" wrapText="1"/>
    </xf>
  </cellXfs>
  <cellStyles count="209">
    <cellStyle name="Hipervínculo 2" xfId="1" xr:uid="{8F1362C8-95ED-40A6-B7EB-FBD2FDC8EEFE}"/>
    <cellStyle name="Hipervínculo 3" xfId="2" xr:uid="{6AFF02E5-9CCE-403D-A2B4-85749B0384D6}"/>
    <cellStyle name="Moneda [0] 2" xfId="3" xr:uid="{880F8C7A-4001-4176-9B80-94EA6967C1F1}"/>
    <cellStyle name="Moneda [0] 2 2" xfId="4" xr:uid="{53CCE1F2-95D0-414F-A22E-280DF2F9E4D7}"/>
    <cellStyle name="Moneda [0] 2 2 2" xfId="5" xr:uid="{B2BB1C53-53A4-4214-BE98-C80EC5752DE5}"/>
    <cellStyle name="Moneda [0] 2 2 2 2" xfId="6" xr:uid="{5696E013-6F25-4037-80D7-F754A6408493}"/>
    <cellStyle name="Moneda [0] 2 2 2 2 2" xfId="170" xr:uid="{FFC723C5-6C07-4726-ACA5-E1592D9529F8}"/>
    <cellStyle name="Moneda [0] 2 2 2 2 3" xfId="191" xr:uid="{B8086E9F-BCE4-48CC-BECB-E3C1DA652B53}"/>
    <cellStyle name="Moneda [0] 2 2 2 3" xfId="169" xr:uid="{5A8A2BCE-BF64-4ADD-9DD5-42C56C78CE35}"/>
    <cellStyle name="Moneda [0] 2 2 2 4" xfId="190" xr:uid="{83DC6021-F7C0-4CE9-84DC-4742BBD80632}"/>
    <cellStyle name="Moneda [0] 2 2 3" xfId="7" xr:uid="{67E826A2-57D1-4F42-B8AA-95FD9313D9A4}"/>
    <cellStyle name="Moneda [0] 2 2 3 2" xfId="8" xr:uid="{677C5991-A175-42EC-BFEE-274C4B26C801}"/>
    <cellStyle name="Moneda [0] 2 2 3 2 2" xfId="172" xr:uid="{569ABEF0-B9AE-4A41-A514-5370F3CD2930}"/>
    <cellStyle name="Moneda [0] 2 2 3 2 3" xfId="193" xr:uid="{AA512018-A9F5-4252-BAEE-59B505C93743}"/>
    <cellStyle name="Moneda [0] 2 2 3 3" xfId="171" xr:uid="{EAD57580-AAD7-44ED-AEE5-FD55286E867C}"/>
    <cellStyle name="Moneda [0] 2 2 3 4" xfId="192" xr:uid="{641C2AD0-301C-441B-A4B5-445F64396E1E}"/>
    <cellStyle name="Moneda [0] 2 2 4" xfId="9" xr:uid="{5662807C-C433-40BB-B082-53F9606C3922}"/>
    <cellStyle name="Moneda [0] 2 2 4 2" xfId="173" xr:uid="{C84B258F-4D25-4C56-8175-1A0938839C10}"/>
    <cellStyle name="Moneda [0] 2 2 4 3" xfId="194" xr:uid="{877245C8-3599-442F-AA52-42156F27494F}"/>
    <cellStyle name="Moneda [0] 2 2 5" xfId="168" xr:uid="{E1022FFC-D457-4254-986E-BDE593ADAEA6}"/>
    <cellStyle name="Moneda [0] 2 2 6" xfId="189" xr:uid="{539E691E-F493-4215-92F8-FFD485682983}"/>
    <cellStyle name="Moneda [0] 2 3" xfId="10" xr:uid="{FB05CD7F-B12F-452C-9FE0-4C7725E786B8}"/>
    <cellStyle name="Moneda [0] 2 3 2" xfId="11" xr:uid="{B25DA701-0B16-496C-8C90-ADA5DA823028}"/>
    <cellStyle name="Moneda [0] 2 3 2 2" xfId="175" xr:uid="{3D01A948-11CD-4BCB-B34B-52CFB090B918}"/>
    <cellStyle name="Moneda [0] 2 3 2 3" xfId="196" xr:uid="{D8631DFC-45CD-4C75-B03C-3CEE04505482}"/>
    <cellStyle name="Moneda [0] 2 3 3" xfId="174" xr:uid="{E081BF4B-E78C-416D-AD6D-2E1FB31B1293}"/>
    <cellStyle name="Moneda [0] 2 3 4" xfId="195" xr:uid="{F955076B-5AEF-44F6-B090-24CC3C3EEE68}"/>
    <cellStyle name="Moneda [0] 2 4" xfId="12" xr:uid="{D92C8E50-E92C-494D-A52C-C9C693654F22}"/>
    <cellStyle name="Moneda [0] 2 4 2" xfId="13" xr:uid="{97213CE6-941A-4129-9E08-353FE8C70FCF}"/>
    <cellStyle name="Moneda [0] 2 4 2 2" xfId="177" xr:uid="{69D02170-89D2-49E9-9153-16AC433BDC3A}"/>
    <cellStyle name="Moneda [0] 2 4 2 3" xfId="198" xr:uid="{DB8848D8-7DA9-45F6-B279-3CAC5E943652}"/>
    <cellStyle name="Moneda [0] 2 4 3" xfId="176" xr:uid="{59165F95-D9EB-4DEE-A875-DDAE1C5AC4B9}"/>
    <cellStyle name="Moneda [0] 2 4 4" xfId="197" xr:uid="{BC40B7B5-1B8A-4C16-88E6-FF116388D34F}"/>
    <cellStyle name="Moneda [0] 2 5" xfId="14" xr:uid="{17C552E8-4340-4F41-ABAA-DCDF97551474}"/>
    <cellStyle name="Moneda [0] 2 5 2" xfId="178" xr:uid="{7678737C-9DAB-461C-968B-F9BB4B4215BE}"/>
    <cellStyle name="Moneda [0] 2 5 3" xfId="199" xr:uid="{2CC3A31A-27D2-4A83-ABD9-895D96BC9FBC}"/>
    <cellStyle name="Moneda [0] 2 6" xfId="167" xr:uid="{865905E3-395A-4389-BF43-A2279FD6F939}"/>
    <cellStyle name="Moneda [0] 2 7" xfId="188" xr:uid="{58CB6CF0-DC17-4724-8106-FC00F50CD2D3}"/>
    <cellStyle name="Normal" xfId="0" builtinId="0"/>
    <cellStyle name="Normal 10" xfId="15" xr:uid="{2E60E321-0E9F-47F0-A23E-F715DD76445E}"/>
    <cellStyle name="Normal 10 2" xfId="16" xr:uid="{1EE66210-C8AD-4D94-BD47-752919127760}"/>
    <cellStyle name="Normal 11" xfId="17" xr:uid="{F398512F-9242-4702-9F52-034B687F767C}"/>
    <cellStyle name="Normal 11 2" xfId="18" xr:uid="{0D859CD4-9CEE-4271-930F-39EFF49FE328}"/>
    <cellStyle name="Normal 12" xfId="19" xr:uid="{65E6875F-EDDD-43ED-8418-6530E01D323E}"/>
    <cellStyle name="Normal 12 2" xfId="20" xr:uid="{E8309BF8-527E-48C9-B321-55C2C3608AFC}"/>
    <cellStyle name="Normal 13" xfId="21" xr:uid="{EA64917E-9C6A-4FEC-BCEF-7E3E9E192316}"/>
    <cellStyle name="Normal 13 2" xfId="22" xr:uid="{BEB42638-D983-47DE-94C5-E4F92C40BC54}"/>
    <cellStyle name="Normal 14" xfId="23" xr:uid="{E5E5918F-D784-4521-B8C4-A1C5A76D29F7}"/>
    <cellStyle name="Normal 14 2" xfId="24" xr:uid="{8473576E-C1A1-4BD3-8BA4-3A243257986D}"/>
    <cellStyle name="Normal 15" xfId="25" xr:uid="{0270BE43-FE6D-4DD7-8771-B62F04C954F8}"/>
    <cellStyle name="Normal 15 2" xfId="26" xr:uid="{A6B15D91-2864-49F2-9670-5E121D1250BE}"/>
    <cellStyle name="Normal 16" xfId="27" xr:uid="{8CD4092A-4BBA-4EF5-9BC9-5E1289C50173}"/>
    <cellStyle name="Normal 16 2" xfId="28" xr:uid="{8BEAB70E-21DE-431B-ABA7-22F98F27DE51}"/>
    <cellStyle name="Normal 17" xfId="29" xr:uid="{759DEC6A-ACDD-47E8-A33B-527A289B4E91}"/>
    <cellStyle name="Normal 17 2" xfId="30" xr:uid="{627293EF-7C88-4658-A964-786B21EBFAB4}"/>
    <cellStyle name="Normal 18" xfId="31" xr:uid="{B4342E8B-18C3-414E-9A2E-B3F08B7F8D75}"/>
    <cellStyle name="Normal 18 2" xfId="32" xr:uid="{51531764-63F5-4130-A836-8FC9CBC42C09}"/>
    <cellStyle name="Normal 19" xfId="33" xr:uid="{12ECE01E-1357-4BC4-BB5E-B740795E18FB}"/>
    <cellStyle name="Normal 19 2" xfId="34" xr:uid="{782067F7-B530-40A9-BC36-ACB3FE31062D}"/>
    <cellStyle name="Normal 2" xfId="35" xr:uid="{3B499356-C591-4E4A-B687-CE9C37A87060}"/>
    <cellStyle name="Normal 2 2" xfId="36" xr:uid="{03CFFC08-D13E-4964-B357-74FF22B1A6AD}"/>
    <cellStyle name="Normal 2 2 2" xfId="37" xr:uid="{89C67D7D-328B-4522-9CBD-2699909A6740}"/>
    <cellStyle name="Normal 2 3" xfId="38" xr:uid="{FE5067F0-6F08-424C-B23E-4796FE7F5E66}"/>
    <cellStyle name="Normal 2 4" xfId="39" xr:uid="{E9ADB9A1-A956-4A06-84D0-5D6E5A8F63DD}"/>
    <cellStyle name="Normal 20" xfId="40" xr:uid="{09C12E4F-7237-4DC5-BF49-BE88FB9AF255}"/>
    <cellStyle name="Normal 20 2" xfId="41" xr:uid="{4723EFDB-F61A-4BB6-A9CB-300BDC8DCA2E}"/>
    <cellStyle name="Normal 21" xfId="42" xr:uid="{80EC0315-78A5-4309-8949-F9E8AA1F6E36}"/>
    <cellStyle name="Normal 21 2" xfId="43" xr:uid="{3B683293-CBBD-4614-B929-478BD4998E31}"/>
    <cellStyle name="Normal 22" xfId="44" xr:uid="{C8E4683C-73B1-4F41-A8B3-69F4A0B23687}"/>
    <cellStyle name="Normal 22 2" xfId="45" xr:uid="{511A16DB-DBE4-487D-AF8F-1E0804DDE1F4}"/>
    <cellStyle name="Normal 23" xfId="46" xr:uid="{3B079A32-72D7-45BA-9564-ECD49A24CBD7}"/>
    <cellStyle name="Normal 23 2" xfId="47" xr:uid="{22D56BE3-FF81-4C95-B917-30D754EB031B}"/>
    <cellStyle name="Normal 24" xfId="48" xr:uid="{0D826D01-D58E-4D80-8D96-1E4D6C761379}"/>
    <cellStyle name="Normal 24 2" xfId="49" xr:uid="{BF004AB5-A39F-4809-9684-61EC86DF6F34}"/>
    <cellStyle name="Normal 25" xfId="50" xr:uid="{86F7F8F6-3B4F-4338-9F49-093B7E03EDAE}"/>
    <cellStyle name="Normal 25 2" xfId="51" xr:uid="{19AE7E80-54DF-4980-B768-6F2457FB043B}"/>
    <cellStyle name="Normal 26" xfId="52" xr:uid="{360D4A9C-52FE-4637-97D2-EA7939C14F2E}"/>
    <cellStyle name="Normal 26 2" xfId="53" xr:uid="{96FC343A-5436-4B90-969F-8632E1D74CEE}"/>
    <cellStyle name="Normal 27" xfId="54" xr:uid="{F4D30E71-5B59-413F-B1D9-A71E4845031C}"/>
    <cellStyle name="Normal 27 2" xfId="55" xr:uid="{00BE77B7-B4A4-45C6-8EF3-7ADFEC0D4F12}"/>
    <cellStyle name="Normal 28" xfId="56" xr:uid="{192B7C3D-76A3-41AE-B65B-764115D5B90F}"/>
    <cellStyle name="Normal 28 2" xfId="57" xr:uid="{D381F976-BAEE-4D7B-8EFA-1FA33B569BD7}"/>
    <cellStyle name="Normal 29" xfId="58" xr:uid="{F4B51D21-E0CF-4917-8DD2-F0AC23AD6837}"/>
    <cellStyle name="Normal 29 2" xfId="59" xr:uid="{3D5686A7-19FC-430A-A9AC-61AD95E1D55B}"/>
    <cellStyle name="Normal 3" xfId="60" xr:uid="{5C710A1F-E9A1-4419-AA0A-3CB980D02815}"/>
    <cellStyle name="Normal 3 2" xfId="61" xr:uid="{09EBE49A-40B9-4841-8D65-BED001B8AB7B}"/>
    <cellStyle name="Normal 3 3" xfId="62" xr:uid="{71C9ADBE-226D-4EA7-8C7F-8C3F194D11F2}"/>
    <cellStyle name="Normal 30" xfId="63" xr:uid="{26CD61E5-11E5-4DB2-AC71-2A1EFEE47549}"/>
    <cellStyle name="Normal 30 2" xfId="64" xr:uid="{9A5DA9F8-CED1-43CD-9CA8-4F3198A6D52C}"/>
    <cellStyle name="Normal 31" xfId="65" xr:uid="{BD1ACF52-E1E0-4168-8946-EDC02F10AE25}"/>
    <cellStyle name="Normal 31 2" xfId="66" xr:uid="{45BA9C25-853D-4D9D-97E2-C840C0B86935}"/>
    <cellStyle name="Normal 32" xfId="67" xr:uid="{BA822DB1-2D15-4A69-B5DF-836A7AB9C61B}"/>
    <cellStyle name="Normal 32 2" xfId="68" xr:uid="{EFF53FBD-0184-4BBA-B545-5B673437ACB9}"/>
    <cellStyle name="Normal 33" xfId="69" xr:uid="{F595A4D3-04BE-430A-9484-BA836E76FB23}"/>
    <cellStyle name="Normal 33 2" xfId="70" xr:uid="{77890B43-F4F6-4A5D-8C95-FFEB46DD7CFC}"/>
    <cellStyle name="Normal 34" xfId="71" xr:uid="{C0E115FC-8919-40FE-B478-2A9AD94E869E}"/>
    <cellStyle name="Normal 34 2" xfId="72" xr:uid="{EBD0A091-0955-4F57-B473-441767A5C3F3}"/>
    <cellStyle name="Normal 35" xfId="73" xr:uid="{21E10DAF-3D39-4690-91F7-842940784B7C}"/>
    <cellStyle name="Normal 35 2" xfId="74" xr:uid="{3845EAB0-B6FA-489D-9917-21E2F2A2AB62}"/>
    <cellStyle name="Normal 36" xfId="75" xr:uid="{63FB5966-1479-4198-A9D7-9345CD880190}"/>
    <cellStyle name="Normal 36 2" xfId="76" xr:uid="{46A14B93-47AC-462E-880B-6F8F6E3FD00C}"/>
    <cellStyle name="Normal 37" xfId="77" xr:uid="{C76B2E1A-96B6-4D8F-89D8-2A62EAA1D6E0}"/>
    <cellStyle name="Normal 37 2" xfId="78" xr:uid="{EA16AC40-828B-45F9-97DF-45230BC62E76}"/>
    <cellStyle name="Normal 38" xfId="79" xr:uid="{6ABAE9F6-5633-4A40-8A18-375D24B0E4F5}"/>
    <cellStyle name="Normal 38 2" xfId="80" xr:uid="{23E29DC7-FB07-4781-9E43-4BEE47AF5CC4}"/>
    <cellStyle name="Normal 39" xfId="81" xr:uid="{514D3F1A-A6AD-49D0-9E47-22FFAA3E9F11}"/>
    <cellStyle name="Normal 39 2" xfId="82" xr:uid="{90030885-8402-4B6E-B607-183E4EF63AE5}"/>
    <cellStyle name="Normal 4" xfId="83" xr:uid="{42203012-F3C9-4051-B630-F3458560C201}"/>
    <cellStyle name="Normal 4 2" xfId="84" xr:uid="{EB37DA03-1104-4803-ACEE-2BDC9D9A3413}"/>
    <cellStyle name="Normal 4 2 2" xfId="85" xr:uid="{4DC2FC22-532F-4FB4-871E-201E0FC272D4}"/>
    <cellStyle name="Normal 4 3" xfId="86" xr:uid="{09FFC389-B597-4F7F-94F8-808899A83E16}"/>
    <cellStyle name="Normal 40" xfId="87" xr:uid="{152FEDE2-EE27-462A-8128-66D32E6EA592}"/>
    <cellStyle name="Normal 40 2" xfId="88" xr:uid="{48D3B8BC-F202-47D7-8685-10C041A62F37}"/>
    <cellStyle name="Normal 41" xfId="89" xr:uid="{C9727217-7598-4189-B4D2-37B708CBC3A4}"/>
    <cellStyle name="Normal 41 2" xfId="90" xr:uid="{33BBF951-8AD4-4A46-BB54-83635FEF130A}"/>
    <cellStyle name="Normal 42" xfId="91" xr:uid="{AC509085-37DF-4B2B-9D19-E9FBF37274C3}"/>
    <cellStyle name="Normal 42 2" xfId="92" xr:uid="{547A8D52-B298-42C9-B8F9-1D6611B7507C}"/>
    <cellStyle name="Normal 43" xfId="93" xr:uid="{336F4E02-F828-4960-852C-FFB58863639E}"/>
    <cellStyle name="Normal 43 2" xfId="94" xr:uid="{6E84FCA1-D0C8-49A4-B34F-62C1B0994327}"/>
    <cellStyle name="Normal 44" xfId="95" xr:uid="{104A414B-9A72-4243-BD02-1DA6F1DAE4B5}"/>
    <cellStyle name="Normal 44 2" xfId="96" xr:uid="{4143DCB4-6E8A-44A7-A283-434585AB9E9F}"/>
    <cellStyle name="Normal 45" xfId="97" xr:uid="{A463507B-D944-4A5C-9E4A-B77B308EA07B}"/>
    <cellStyle name="Normal 45 2" xfId="98" xr:uid="{F4D5C13F-8ED6-4CA4-95F6-7D028DFC8142}"/>
    <cellStyle name="Normal 46" xfId="99" xr:uid="{C2429177-A672-402B-9455-2E7489C1CA50}"/>
    <cellStyle name="Normal 46 2" xfId="100" xr:uid="{E9BB7D9D-CB1C-4A09-9599-EA0B307380CD}"/>
    <cellStyle name="Normal 47" xfId="101" xr:uid="{9B9BB765-868C-4B2B-B8FB-10DD6A19F7B8}"/>
    <cellStyle name="Normal 47 2" xfId="102" xr:uid="{90A861BD-C2A5-4A23-822B-7E42AB40327C}"/>
    <cellStyle name="Normal 48" xfId="103" xr:uid="{25F5B117-E368-4955-BEC4-8C837D6AEC6D}"/>
    <cellStyle name="Normal 48 2" xfId="104" xr:uid="{5124703C-77E6-43EC-BBE9-805C7A1BBD6F}"/>
    <cellStyle name="Normal 49" xfId="105" xr:uid="{F2D06141-7888-4E60-AD0A-AD84884BA908}"/>
    <cellStyle name="Normal 49 2" xfId="106" xr:uid="{C0F15F83-3E2E-4F2D-9423-481ED605D52E}"/>
    <cellStyle name="Normal 5" xfId="107" xr:uid="{7C5A68FD-E86B-4567-87F2-6D9382C71A32}"/>
    <cellStyle name="Normal 5 2" xfId="108" xr:uid="{A169A749-FC0A-48FF-BA5E-0DB046DF0277}"/>
    <cellStyle name="Normal 5 3" xfId="109" xr:uid="{56CF1172-C8F4-4965-B101-669A920A2A8D}"/>
    <cellStyle name="Normal 5 4" xfId="179" xr:uid="{C397B059-D4CF-40A4-A643-8B8A1861B646}"/>
    <cellStyle name="Normal 5 5" xfId="200" xr:uid="{2FE562C1-9052-4B8C-A334-DEAAD321B81A}"/>
    <cellStyle name="Normal 50" xfId="110" xr:uid="{5AE48DDD-4401-4650-93B6-93DCFE554A35}"/>
    <cellStyle name="Normal 50 2" xfId="111" xr:uid="{2EC890E5-1CFC-4FE4-9DC6-52445D238E49}"/>
    <cellStyle name="Normal 51" xfId="112" xr:uid="{779A8C80-B438-4B32-B697-648FF6FE350D}"/>
    <cellStyle name="Normal 51 2" xfId="113" xr:uid="{B90B1860-2AA4-4F4A-A209-63800931E84E}"/>
    <cellStyle name="Normal 52" xfId="114" xr:uid="{F42E1981-6B92-445A-B22C-35F9AA9844BB}"/>
    <cellStyle name="Normal 52 2" xfId="115" xr:uid="{6F20FFA4-760A-414A-9876-8E77BFA9EA66}"/>
    <cellStyle name="Normal 53" xfId="116" xr:uid="{11A4882C-808A-4104-9DF0-94CAD19DE7CB}"/>
    <cellStyle name="Normal 53 2" xfId="117" xr:uid="{AFA65F02-F801-4B58-95C1-73DF3B1046CF}"/>
    <cellStyle name="Normal 54" xfId="118" xr:uid="{D79FD4FE-5CAE-4E3B-A591-97D16D4F7744}"/>
    <cellStyle name="Normal 54 2" xfId="119" xr:uid="{5D899621-B251-4D2F-B5BD-CB7465102E14}"/>
    <cellStyle name="Normal 55" xfId="120" xr:uid="{CEFED7DA-9E7B-47D4-A402-85B4CD88EC02}"/>
    <cellStyle name="Normal 55 2" xfId="121" xr:uid="{E69CD986-0EF7-4EB5-BAD9-43A3AB335334}"/>
    <cellStyle name="Normal 56" xfId="122" xr:uid="{D0537566-65F7-45F4-BAE0-3D0EC0B8E117}"/>
    <cellStyle name="Normal 56 2" xfId="123" xr:uid="{ACDE8D81-3D9A-4976-BCB4-A0479CC569C5}"/>
    <cellStyle name="Normal 57" xfId="124" xr:uid="{65BBDF07-28CD-48B6-926B-37C119C8B5CC}"/>
    <cellStyle name="Normal 57 2" xfId="125" xr:uid="{28E48704-370D-4B05-B50B-A1268FC6C83D}"/>
    <cellStyle name="Normal 58" xfId="126" xr:uid="{533BEAA5-360E-4690-8996-CF0F4C0B9A19}"/>
    <cellStyle name="Normal 58 2" xfId="127" xr:uid="{103B288D-FBA6-4137-AFB0-C711A139C579}"/>
    <cellStyle name="Normal 59" xfId="128" xr:uid="{42B64BE1-794D-4DE7-85FD-815AC99EDC19}"/>
    <cellStyle name="Normal 59 2" xfId="129" xr:uid="{76F6E952-4E9A-4A23-9DE1-2456F7848D54}"/>
    <cellStyle name="Normal 6" xfId="130" xr:uid="{6B83D71D-A801-47E5-9435-DD05283CA710}"/>
    <cellStyle name="Normal 6 2" xfId="131" xr:uid="{5CA005B8-36BC-4432-8149-2D8B6C92D39D}"/>
    <cellStyle name="Normal 60" xfId="132" xr:uid="{802F505D-EBB2-4698-8F5A-64408AF78E1A}"/>
    <cellStyle name="Normal 60 2" xfId="133" xr:uid="{E0A4BBF1-E66D-4DDE-8BEE-CDC6B3545381}"/>
    <cellStyle name="Normal 61" xfId="134" xr:uid="{2B945129-9EDB-457C-B9F3-CEC37EB9327F}"/>
    <cellStyle name="Normal 61 2" xfId="135" xr:uid="{A0B7DBC9-C925-4803-8BAC-A61ECDC65D18}"/>
    <cellStyle name="Normal 62" xfId="136" xr:uid="{D5169298-9AD7-4F0F-AC0B-F8EBF47468A0}"/>
    <cellStyle name="Normal 62 2" xfId="137" xr:uid="{84FDC39C-D09C-4ECD-A53D-B277FC85A4E9}"/>
    <cellStyle name="Normal 63" xfId="138" xr:uid="{1EF79085-FFC2-4D54-94F4-9FBC31B12221}"/>
    <cellStyle name="Normal 63 2" xfId="139" xr:uid="{4A61A758-6CCA-41DA-B9BC-4D0C7A0BFB8E}"/>
    <cellStyle name="Normal 64" xfId="140" xr:uid="{6664F7DF-7AAA-437F-93BD-8D5AF6D8664F}"/>
    <cellStyle name="Normal 65" xfId="141" xr:uid="{0FC311F0-99EC-4B02-AC6A-7A54A4E9F93E}"/>
    <cellStyle name="Normal 66" xfId="142" xr:uid="{C0225FFB-D95C-48AA-A36F-638438FD45FE}"/>
    <cellStyle name="Normal 67" xfId="143" xr:uid="{151431D6-E9C6-40F8-9332-125886017C68}"/>
    <cellStyle name="Normal 68" xfId="144" xr:uid="{B9938432-329A-4062-A73C-934B31EB6CA3}"/>
    <cellStyle name="Normal 69" xfId="145" xr:uid="{00E6AD97-DD8A-4CB0-A554-6F4D5B785832}"/>
    <cellStyle name="Normal 7" xfId="146" xr:uid="{EA61519E-5C09-48D9-9121-0BAB6EE63F80}"/>
    <cellStyle name="Normal 7 2" xfId="147" xr:uid="{48F2DFE5-7C3C-438A-9E54-18B15F49B50F}"/>
    <cellStyle name="Normal 7 2 2" xfId="148" xr:uid="{CCC0F187-4402-4503-A944-2387D85D2A11}"/>
    <cellStyle name="Normal 7 2 2 2" xfId="182" xr:uid="{14B954A2-742C-469D-B1DA-08AA0F8DF286}"/>
    <cellStyle name="Normal 7 2 2 3" xfId="203" xr:uid="{74EF4E67-1CD3-4D50-8969-1544C9B84248}"/>
    <cellStyle name="Normal 7 2 3" xfId="181" xr:uid="{D3E3043E-B4E5-47E2-A573-9F8A5EEB452D}"/>
    <cellStyle name="Normal 7 2 4" xfId="202" xr:uid="{13DA4756-7497-47D0-A8BC-6CF9E340095E}"/>
    <cellStyle name="Normal 7 3" xfId="149" xr:uid="{501D6C24-45CB-4961-8F94-93C4394E53B9}"/>
    <cellStyle name="Normal 7 3 2" xfId="183" xr:uid="{C839CC98-D083-4195-B63D-782F9F14CCB8}"/>
    <cellStyle name="Normal 7 3 3" xfId="204" xr:uid="{F1EE2F4D-08A1-4E33-8668-611E29BDDE12}"/>
    <cellStyle name="Normal 7 4" xfId="180" xr:uid="{6AC93AD3-0C82-4DFA-9BD4-8D448B5DDCF7}"/>
    <cellStyle name="Normal 7 5" xfId="201" xr:uid="{07331138-AB99-4EED-8904-615DE8DD434A}"/>
    <cellStyle name="Normal 70" xfId="150" xr:uid="{66833899-8C42-4A04-A57B-901E5CEDF854}"/>
    <cellStyle name="Normal 71" xfId="151" xr:uid="{A88AA0F7-EAA1-432D-A295-EA7293EE560C}"/>
    <cellStyle name="Normal 72" xfId="152" xr:uid="{9AECBD47-E88B-454F-849B-ECD60B93FC4B}"/>
    <cellStyle name="Normal 73" xfId="153" xr:uid="{8CA7E108-A174-4558-9E96-60B5692EBA52}"/>
    <cellStyle name="Normal 8" xfId="154" xr:uid="{382DEC4A-88C1-4BA4-8FA2-D6A49DF8DF09}"/>
    <cellStyle name="Normal 8 2" xfId="155" xr:uid="{0203AD8A-D839-4B38-91BA-0A05E5CCFF44}"/>
    <cellStyle name="Normal 9" xfId="156" xr:uid="{ADD9799B-3B8D-4C2B-B7E7-D6216E200C77}"/>
    <cellStyle name="Normal 9 2" xfId="157" xr:uid="{105102E1-F496-43C3-9216-99B700980858}"/>
    <cellStyle name="Porcentaje" xfId="158" builtinId="5"/>
    <cellStyle name="Porcentaje 2" xfId="159" xr:uid="{859CBC1E-50B5-47BE-8893-834259AF0B57}"/>
    <cellStyle name="Porcentaje 2 2" xfId="160" xr:uid="{FD0FFED2-D39A-4209-AED2-48F62962CF45}"/>
    <cellStyle name="Porcentaje 3" xfId="161" xr:uid="{2C6F8802-AB93-4FF5-A7C9-17B292B0F4F2}"/>
    <cellStyle name="Porcentaje 3 2" xfId="162" xr:uid="{38D0E60F-9ACE-4E17-896B-C19485091C46}"/>
    <cellStyle name="Porcentaje 3 2 2" xfId="163" xr:uid="{68DFF547-D86C-4EF8-A9D2-4F17D43608DE}"/>
    <cellStyle name="Porcentaje 3 2 2 2" xfId="186" xr:uid="{2839628A-30F8-4D23-9B9B-44AD80E48657}"/>
    <cellStyle name="Porcentaje 3 2 2 3" xfId="207" xr:uid="{7D7F7F19-06CF-4497-9C77-B7C2A8F572A4}"/>
    <cellStyle name="Porcentaje 3 2 3" xfId="185" xr:uid="{46DEF2DF-CDFF-472A-B864-2937E43D7F68}"/>
    <cellStyle name="Porcentaje 3 2 4" xfId="206" xr:uid="{3AE9FD01-2D1B-415E-9449-1BF4D8505AA5}"/>
    <cellStyle name="Porcentaje 3 3" xfId="164" xr:uid="{D5F13618-FA30-4069-8AAF-2A80449F72E1}"/>
    <cellStyle name="Porcentaje 3 3 2" xfId="187" xr:uid="{7C148341-5ECB-427D-A66E-6A4E64937CE5}"/>
    <cellStyle name="Porcentaje 3 3 3" xfId="208" xr:uid="{B9B88EF8-3E6E-4048-89AB-D50C542E4294}"/>
    <cellStyle name="Porcentaje 3 4" xfId="184" xr:uid="{679E3B85-61C0-4D8F-BFDC-2D759AFA0A22}"/>
    <cellStyle name="Porcentaje 3 5" xfId="205" xr:uid="{E936ECF2-E168-431C-9072-BDEB2034876D}"/>
    <cellStyle name="Porcentaje 4" xfId="165" xr:uid="{BFC89FA3-2C81-4B4F-8FAE-FDA47D242251}"/>
    <cellStyle name="Porcentual 2" xfId="166" xr:uid="{8890DEBA-F3F7-4817-BE1C-AD8C584BDC3D}"/>
  </cellStyles>
  <dxfs count="6357">
    <dxf>
      <font>
        <color auto="1"/>
      </font>
      <fill>
        <patternFill>
          <fgColor indexed="64"/>
          <bgColor rgb="FFD0506B"/>
        </patternFill>
      </fill>
    </dxf>
    <dxf>
      <fill>
        <patternFill>
          <bgColor theme="9" tint="0.39994506668294322"/>
        </patternFill>
      </fill>
    </dxf>
    <dxf>
      <fill>
        <patternFill>
          <bgColor rgb="FFFF7C80"/>
        </patternFill>
      </fill>
    </dxf>
    <dxf>
      <fill>
        <patternFill>
          <bgColor theme="9" tint="0.39994506668294322"/>
        </patternFill>
      </fill>
    </dxf>
    <dxf>
      <font>
        <color auto="1"/>
      </font>
      <fill>
        <patternFill>
          <fgColor indexed="64"/>
          <bgColor rgb="FFD0506B"/>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FF9999"/>
        </patternFill>
      </fill>
    </dxf>
    <dxf>
      <fill>
        <patternFill>
          <bgColor rgb="FFFF66FF"/>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bgColor rgb="FFFF66FF"/>
        </patternFill>
      </fill>
    </dxf>
    <dxf>
      <fill>
        <patternFill>
          <bgColor theme="9" tint="0.39994506668294322"/>
        </patternFill>
      </fill>
    </dxf>
    <dxf>
      <fill>
        <patternFill>
          <bgColor theme="5" tint="0.79998168889431442"/>
        </patternFill>
      </fill>
    </dxf>
    <dxf>
      <fill>
        <patternFill>
          <bgColor theme="9" tint="0.59996337778862885"/>
        </patternFill>
      </fill>
    </dxf>
    <dxf>
      <fill>
        <patternFill>
          <bgColor rgb="FFFF99CC"/>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ont>
        <b val="0"/>
        <condense val="0"/>
        <extend val="0"/>
        <sz val="11"/>
        <color indexed="17"/>
      </font>
      <fill>
        <patternFill patternType="solid">
          <fgColor indexed="27"/>
          <bgColor indexed="42"/>
        </patternFill>
      </fill>
    </dxf>
    <dxf>
      <font>
        <b val="0"/>
        <condense val="0"/>
        <extend val="0"/>
        <sz val="11"/>
        <color indexed="20"/>
      </font>
      <fill>
        <patternFill patternType="solid">
          <fgColor indexed="29"/>
          <bgColor indexed="45"/>
        </patternFill>
      </fill>
    </dxf>
    <dxf>
      <font>
        <b val="0"/>
        <condense val="0"/>
        <extend val="0"/>
        <sz val="11"/>
        <color indexed="17"/>
      </font>
      <fill>
        <patternFill patternType="solid">
          <fgColor indexed="27"/>
          <bgColor indexed="42"/>
        </patternFill>
      </fill>
    </dxf>
    <dxf>
      <fill>
        <patternFill patternType="solid">
          <fgColor rgb="FFD9E2F3"/>
          <bgColor rgb="FFD9E2F3"/>
        </patternFill>
      </fill>
    </dxf>
    <dxf>
      <fill>
        <patternFill patternType="solid">
          <fgColor rgb="FFB4C6E7"/>
          <bgColor rgb="FFB4C6E7"/>
        </patternFill>
      </fill>
    </dxf>
    <dxf>
      <fill>
        <patternFill patternType="solid">
          <fgColor theme="4"/>
          <bgColor theme="4"/>
        </patternFill>
      </fill>
    </dxf>
    <dxf>
      <fill>
        <patternFill patternType="solid">
          <fgColor rgb="FFFCE5CD"/>
          <bgColor rgb="FFFCE5CD"/>
        </patternFill>
      </fill>
    </dxf>
    <dxf>
      <fill>
        <patternFill patternType="solid">
          <fgColor rgb="FFD9D9D9"/>
          <bgColor rgb="FFD9D9D9"/>
        </patternFill>
      </fill>
    </dxf>
    <dxf>
      <fill>
        <patternFill patternType="solid">
          <fgColor rgb="FFF7CAAC"/>
          <bgColor rgb="FFF7CAAC"/>
        </patternFill>
      </fill>
    </dxf>
  </dxfs>
  <tableStyles count="2" defaultTableStyle="TableStyleMedium2" defaultPivotStyle="PivotStyleLight16">
    <tableStyle name="Tabla de información-style" pivot="0" count="3" xr9:uid="{79F81E10-F5F0-4A05-99F4-F8AA00869198}">
      <tableStyleElement type="headerRow" dxfId="6356"/>
      <tableStyleElement type="firstRowStripe" dxfId="6355"/>
      <tableStyleElement type="secondRowStripe" dxfId="6354"/>
    </tableStyle>
    <tableStyle name="Tabla de información-style 2" pivot="0" count="3" xr9:uid="{C40564C2-9D9D-45A0-84E5-B14B7AE8FB0C}">
      <tableStyleElement type="headerRow" dxfId="6353"/>
      <tableStyleElement type="firstRowStripe" dxfId="6352"/>
      <tableStyleElement type="secondRowStripe" dxfId="635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4F81BD"/>
      <rgbColor rgb="00C0C0C0"/>
      <rgbColor rgb="00808080"/>
      <rgbColor rgb="0093A9CF"/>
      <rgbColor rgb="00C0504D"/>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6F9FC"/>
      <rgbColor rgb="00CCFFCC"/>
      <rgbColor rgb="00FFFF99"/>
      <rgbColor rgb="0099CCFF"/>
      <rgbColor rgb="00FF99CC"/>
      <rgbColor rgb="0091C3D5"/>
      <rgbColor rgb="00FFCC99"/>
      <rgbColor rgb="004572A7"/>
      <rgbColor rgb="0033CCCC"/>
      <rgbColor rgb="009BBB59"/>
      <rgbColor rgb="00CAD9EB"/>
      <rgbColor rgb="00FF9900"/>
      <rgbColor rgb="00FF6600"/>
      <rgbColor rgb="00666699"/>
      <rgbColor rgb="00969696"/>
      <rgbColor rgb="00003366"/>
      <rgbColor rgb="004198AF"/>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 Id="rId14"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'2018'!$K$16:$M$16</c:f>
              <c:strCache>
                <c:ptCount val="3"/>
                <c:pt idx="0">
                  <c:v>1ER TRIMESTRE</c:v>
                </c:pt>
                <c:pt idx="1">
                  <c:v>2DO TRIMESTRE</c:v>
                </c:pt>
                <c:pt idx="2">
                  <c:v>3ro TRIMESTRE</c:v>
                </c:pt>
              </c:strCache>
            </c:strRef>
          </c:cat>
          <c:val>
            <c:numRef>
              <c:f>'2018'!$K$17:$M$17</c:f>
              <c:numCache>
                <c:formatCode>General</c:formatCode>
                <c:ptCount val="3"/>
                <c:pt idx="0">
                  <c:v>377</c:v>
                </c:pt>
                <c:pt idx="1">
                  <c:v>380</c:v>
                </c:pt>
                <c:pt idx="2">
                  <c:v>453</c:v>
                </c:pt>
              </c:numCache>
            </c:numRef>
          </c:val>
          <c:extLst>
            <c:ext xmlns:c16="http://schemas.microsoft.com/office/drawing/2014/chart" uri="{C3380CC4-5D6E-409C-BE32-E72D297353CC}">
              <c16:uniqueId val="{00000000-A6AB-4C9A-81D2-36832CCE45EB}"/>
            </c:ext>
          </c:extLst>
        </c:ser>
        <c:ser>
          <c:idx val="1"/>
          <c:order val="1"/>
          <c:invertIfNegative val="0"/>
          <c:cat>
            <c:strRef>
              <c:f>'2018'!$K$16:$M$16</c:f>
              <c:strCache>
                <c:ptCount val="3"/>
                <c:pt idx="0">
                  <c:v>1ER TRIMESTRE</c:v>
                </c:pt>
                <c:pt idx="1">
                  <c:v>2DO TRIMESTRE</c:v>
                </c:pt>
                <c:pt idx="2">
                  <c:v>3ro TRIMESTRE</c:v>
                </c:pt>
              </c:strCache>
            </c:strRef>
          </c:cat>
          <c:val>
            <c:numRef>
              <c:f>'2018'!$K$18:$M$18</c:f>
              <c:numCache>
                <c:formatCode>General</c:formatCode>
                <c:ptCount val="3"/>
                <c:pt idx="0">
                  <c:v>343</c:v>
                </c:pt>
                <c:pt idx="1">
                  <c:v>344</c:v>
                </c:pt>
                <c:pt idx="2">
                  <c:v>371</c:v>
                </c:pt>
              </c:numCache>
            </c:numRef>
          </c:val>
          <c:extLst>
            <c:ext xmlns:c16="http://schemas.microsoft.com/office/drawing/2014/chart" uri="{C3380CC4-5D6E-409C-BE32-E72D297353CC}">
              <c16:uniqueId val="{00000001-A6AB-4C9A-81D2-36832CCE45EB}"/>
            </c:ext>
          </c:extLst>
        </c:ser>
        <c:ser>
          <c:idx val="2"/>
          <c:order val="2"/>
          <c:invertIfNegative val="0"/>
          <c:cat>
            <c:strRef>
              <c:f>'2018'!$K$16:$M$16</c:f>
              <c:strCache>
                <c:ptCount val="3"/>
                <c:pt idx="0">
                  <c:v>1ER TRIMESTRE</c:v>
                </c:pt>
                <c:pt idx="1">
                  <c:v>2DO TRIMESTRE</c:v>
                </c:pt>
                <c:pt idx="2">
                  <c:v>3ro TRIMESTRE</c:v>
                </c:pt>
              </c:strCache>
            </c:strRef>
          </c:cat>
          <c:val>
            <c:numRef>
              <c:f>'2018'!$K$19:$M$19</c:f>
              <c:numCache>
                <c:formatCode>0%</c:formatCode>
                <c:ptCount val="3"/>
                <c:pt idx="0">
                  <c:v>0.91</c:v>
                </c:pt>
                <c:pt idx="1">
                  <c:v>0.9</c:v>
                </c:pt>
                <c:pt idx="2">
                  <c:v>0.81898454746136862</c:v>
                </c:pt>
              </c:numCache>
            </c:numRef>
          </c:val>
          <c:extLst>
            <c:ext xmlns:c16="http://schemas.microsoft.com/office/drawing/2014/chart" uri="{C3380CC4-5D6E-409C-BE32-E72D297353CC}">
              <c16:uniqueId val="{00000002-A6AB-4C9A-81D2-36832CCE45EB}"/>
            </c:ext>
          </c:extLst>
        </c:ser>
        <c:dLbls>
          <c:showLegendKey val="0"/>
          <c:showVal val="0"/>
          <c:showCatName val="0"/>
          <c:showSerName val="0"/>
          <c:showPercent val="0"/>
          <c:showBubbleSize val="0"/>
        </c:dLbls>
        <c:gapWidth val="150"/>
        <c:axId val="334752096"/>
        <c:axId val="1"/>
      </c:barChart>
      <c:catAx>
        <c:axId val="3347520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34752096"/>
        <c:crosses val="autoZero"/>
        <c:crossBetween val="between"/>
      </c:valAx>
    </c:plotArea>
    <c:legend>
      <c:legendPos val="r"/>
      <c:layout>
        <c:manualLayout>
          <c:xMode val="edge"/>
          <c:yMode val="edge"/>
          <c:wMode val="edge"/>
          <c:hMode val="edge"/>
          <c:x val="0.93061674008810569"/>
          <c:y val="0.44357366771159873"/>
          <c:w val="0.99229074889867841"/>
          <c:h val="0.5438871473354232"/>
        </c:manualLayout>
      </c:layout>
      <c:overlay val="0"/>
      <c:txPr>
        <a:bodyPr/>
        <a:lstStyle/>
        <a:p>
          <a:pPr>
            <a:defRPr sz="1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CUMLIMIENTO PLAN DE TRABAJO SG-SST  </a:t>
            </a:r>
          </a:p>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POR LINEAS DE INTERVENCIÓN</a:t>
            </a:r>
          </a:p>
        </c:rich>
      </c:tx>
      <c:layout>
        <c:manualLayout>
          <c:xMode val="edge"/>
          <c:yMode val="edge"/>
          <c:x val="6.3892013498312713E-3"/>
          <c:y val="0"/>
        </c:manualLayout>
      </c:layout>
      <c:overlay val="0"/>
      <c:spPr>
        <a:noFill/>
        <a:ln w="25400">
          <a:noFill/>
        </a:ln>
      </c:spPr>
    </c:title>
    <c:autoTitleDeleted val="0"/>
    <c:plotArea>
      <c:layout/>
      <c:radarChart>
        <c:radarStyle val="marker"/>
        <c:varyColors val="0"/>
        <c:ser>
          <c:idx val="0"/>
          <c:order val="0"/>
          <c:tx>
            <c:strRef>
              <c:f>'2021 (2)'!$E$37</c:f>
              <c:strCache>
                <c:ptCount val="1"/>
                <c:pt idx="0">
                  <c:v>2do TRIMESTRE </c:v>
                </c:pt>
              </c:strCache>
            </c:strRef>
          </c:tx>
          <c:spPr>
            <a:ln w="28575" cap="rnd">
              <a:solidFill>
                <a:schemeClr val="accent1"/>
              </a:solidFill>
              <a:round/>
            </a:ln>
            <a:effectLst/>
          </c:spPr>
          <c:marker>
            <c:symbol val="none"/>
          </c:marker>
          <c:dLbls>
            <c:dLbl>
              <c:idx val="0"/>
              <c:layout>
                <c:manualLayout>
                  <c:x val="4.7222222222222221E-2"/>
                  <c:y val="4.919293248625083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DC-422C-95DC-55AAFE8EEAF3}"/>
                </c:ext>
              </c:extLst>
            </c:dLbl>
            <c:dLbl>
              <c:idx val="2"/>
              <c:layout>
                <c:manualLayout>
                  <c:x val="0"/>
                  <c:y val="-3.689469936468812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C-422C-95DC-55AAFE8EEAF3}"/>
                </c:ext>
              </c:extLst>
            </c:dLbl>
            <c:dLbl>
              <c:idx val="3"/>
              <c:layout>
                <c:manualLayout>
                  <c:x val="8.8888888888888892E-2"/>
                  <c:y val="-8.1988220810418812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DC-422C-95DC-55AAFE8EEAF3}"/>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'2021 (2)'!$C$38:$C$43</c:f>
              <c:strCache>
                <c:ptCount val="6"/>
                <c:pt idx="0">
                  <c:v>GESTIÓN INTEGRAL DEL SGSST </c:v>
                </c:pt>
                <c:pt idx="1">
                  <c:v>GESTION DE PELIGROS Y RIESGOS </c:v>
                </c:pt>
                <c:pt idx="2">
                  <c:v>GESTIÓN  DE SALUD </c:v>
                </c:pt>
                <c:pt idx="3">
                  <c:v>GESTION DE AMENAZAS </c:v>
                </c:pt>
                <c:pt idx="4">
                  <c:v>GESTIÓN DE RESULTADOS DEL SG-SST</c:v>
                </c:pt>
                <c:pt idx="5">
                  <c:v>ACCIONES PREVENTIVAS Y CORRECTIVAS </c:v>
                </c:pt>
              </c:strCache>
            </c:strRef>
          </c:cat>
          <c:val>
            <c:numRef>
              <c:f>'2021 (2)'!$E$38:$E$43</c:f>
              <c:numCache>
                <c:formatCode>0%</c:formatCode>
                <c:ptCount val="6"/>
                <c:pt idx="0">
                  <c:v>0.78947368421052633</c:v>
                </c:pt>
                <c:pt idx="1">
                  <c:v>0.88793103448275867</c:v>
                </c:pt>
                <c:pt idx="2">
                  <c:v>1.0169491525423728</c:v>
                </c:pt>
                <c:pt idx="3">
                  <c:v>1.0483870967741935</c:v>
                </c:pt>
                <c:pt idx="4">
                  <c:v>1</c:v>
                </c:pt>
                <c:pt idx="5">
                  <c:v>0.5</c:v>
                </c:pt>
              </c:numCache>
            </c:numRef>
          </c:val>
          <c:extLst>
            <c:ext xmlns:c16="http://schemas.microsoft.com/office/drawing/2014/chart" uri="{C3380CC4-5D6E-409C-BE32-E72D297353CC}">
              <c16:uniqueId val="{00000003-CADC-422C-95DC-55AAFE8EEAF3}"/>
            </c:ext>
          </c:extLst>
        </c:ser>
        <c:dLbls>
          <c:showLegendKey val="0"/>
          <c:showVal val="0"/>
          <c:showCatName val="0"/>
          <c:showSerName val="0"/>
          <c:showPercent val="0"/>
          <c:showBubbleSize val="0"/>
        </c:dLbls>
        <c:axId val="257143488"/>
        <c:axId val="1"/>
      </c:radarChart>
      <c:catAx>
        <c:axId val="25714348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57143488"/>
        <c:crosses val="autoZero"/>
        <c:crossBetween val="between"/>
      </c:valAx>
      <c:spPr>
        <a:noFill/>
        <a:ln w="25400">
          <a:noFill/>
        </a:ln>
      </c:spPr>
    </c:plotArea>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80" b="0" i="0" u="none" strike="noStrike" baseline="0">
                <a:solidFill>
                  <a:srgbClr val="000000"/>
                </a:solidFill>
                <a:latin typeface="Calibri"/>
                <a:ea typeface="Calibri"/>
                <a:cs typeface="Calibri"/>
              </a:defRPr>
            </a:pPr>
            <a:r>
              <a:rPr lang="en-US"/>
              <a:t>% Cumplimiento plan de Trabajo SG-SST </a:t>
            </a:r>
          </a:p>
        </c:rich>
      </c:tx>
      <c:overlay val="0"/>
      <c:spPr>
        <a:noFill/>
        <a:ln w="25400">
          <a:noFill/>
        </a:ln>
      </c:spPr>
    </c:title>
    <c:autoTitleDeleted val="0"/>
    <c:plotArea>
      <c:layout/>
      <c:lineChart>
        <c:grouping val="standard"/>
        <c:varyColors val="0"/>
        <c:ser>
          <c:idx val="0"/>
          <c:order val="0"/>
          <c:tx>
            <c:strRef>
              <c:f>'2021 (2)'!$C$5</c:f>
              <c:strCache>
                <c:ptCount val="1"/>
                <c:pt idx="0">
                  <c:v>PORCENTAJE CUMPLIMIENTO</c:v>
                </c:pt>
              </c:strCache>
            </c:strRef>
          </c:tx>
          <c:spPr>
            <a:ln w="28575" cap="rnd" cmpd="sng">
              <a:solidFill>
                <a:srgbClr val="0070C0"/>
              </a:solidFill>
              <a:round/>
            </a:ln>
            <a:effectLst/>
          </c:spPr>
          <c:marker>
            <c:symbol val="none"/>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'2021 (2)'!$D$2:$O$2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'2021 (2)'!$D$5:$O$5</c:f>
              <c:numCache>
                <c:formatCode>0%</c:formatCode>
                <c:ptCount val="12"/>
                <c:pt idx="0">
                  <c:v>1</c:v>
                </c:pt>
                <c:pt idx="1">
                  <c:v>0.91666666666666663</c:v>
                </c:pt>
                <c:pt idx="2">
                  <c:v>0.89932885906040272</c:v>
                </c:pt>
                <c:pt idx="3">
                  <c:v>0.92907801418439717</c:v>
                </c:pt>
                <c:pt idx="4">
                  <c:v>0.95270270270270274</c:v>
                </c:pt>
                <c:pt idx="5">
                  <c:v>1.0335570469798658</c:v>
                </c:pt>
                <c:pt idx="6">
                  <c:v>0.92366412213740456</c:v>
                </c:pt>
                <c:pt idx="7">
                  <c:v>0.98360655737704916</c:v>
                </c:pt>
                <c:pt idx="8">
                  <c:v>0.87943262411347523</c:v>
                </c:pt>
                <c:pt idx="9">
                  <c:v>1.1021897810218979</c:v>
                </c:pt>
                <c:pt idx="10">
                  <c:v>1.1875</c:v>
                </c:pt>
                <c:pt idx="11">
                  <c:v>0.91</c:v>
                </c:pt>
              </c:numCache>
            </c:numRef>
          </c:val>
          <c:smooth val="0"/>
          <c:extLst>
            <c:ext xmlns:c16="http://schemas.microsoft.com/office/drawing/2014/chart" uri="{C3380CC4-5D6E-409C-BE32-E72D297353CC}">
              <c16:uniqueId val="{00000000-2050-4524-8AFC-69FAE39AD202}"/>
            </c:ext>
          </c:extLst>
        </c:ser>
        <c:ser>
          <c:idx val="1"/>
          <c:order val="1"/>
          <c:tx>
            <c:v>META</c:v>
          </c:tx>
          <c:marker>
            <c:symbol val="none"/>
          </c:marker>
          <c:cat>
            <c:strRef>
              <c:f>'2021 (2)'!$D$2:$O$2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'2021 (2)'!$D$6:$O$6</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2050-4524-8AFC-69FAE39AD202}"/>
            </c:ext>
          </c:extLst>
        </c:ser>
        <c:dLbls>
          <c:showLegendKey val="0"/>
          <c:showVal val="0"/>
          <c:showCatName val="0"/>
          <c:showSerName val="0"/>
          <c:showPercent val="0"/>
          <c:showBubbleSize val="0"/>
        </c:dLbls>
        <c:smooth val="0"/>
        <c:axId val="337223040"/>
        <c:axId val="1"/>
      </c:lineChart>
      <c:catAx>
        <c:axId val="33722304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400" b="0" i="0" u="none" strike="noStrike" baseline="0">
                <a:solidFill>
                  <a:srgbClr val="000000"/>
                </a:solidFill>
                <a:latin typeface="Calibri"/>
                <a:ea typeface="Calibri"/>
                <a:cs typeface="Calibri"/>
              </a:defRPr>
            </a:pPr>
            <a:endParaRPr lang="es-CO"/>
          </a:p>
        </c:txPr>
        <c:crossAx val="1"/>
        <c:crosses val="max"/>
        <c:auto val="1"/>
        <c:lblAlgn val="ctr"/>
        <c:lblOffset val="100"/>
        <c:noMultiLvlLbl val="0"/>
      </c:catAx>
      <c:valAx>
        <c:axId val="1"/>
        <c:scaling>
          <c:orientation val="minMax"/>
          <c:max val="1.2"/>
          <c:min val="0.60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1400" b="0" i="0" u="none" strike="noStrike" baseline="0">
                <a:solidFill>
                  <a:srgbClr val="000000"/>
                </a:solidFill>
                <a:latin typeface="Calibri"/>
                <a:ea typeface="Calibri"/>
                <a:cs typeface="Calibri"/>
              </a:defRPr>
            </a:pPr>
            <a:endParaRPr lang="es-CO"/>
          </a:p>
        </c:txPr>
        <c:crossAx val="337223040"/>
        <c:crosses val="autoZero"/>
        <c:crossBetween val="between"/>
        <c:minorUnit val="0.1"/>
      </c:valAx>
      <c:dTable>
        <c:showHorzBorder val="1"/>
        <c:showVertBorder val="1"/>
        <c:showOutline val="1"/>
        <c:showKeys val="1"/>
        <c:spPr>
          <a:noFill/>
          <a:ln w="9525" cap="flat" cmpd="sng" algn="ctr">
            <a:solidFill>
              <a:schemeClr val="tx1">
                <a:lumMod val="15000"/>
                <a:lumOff val="85000"/>
              </a:schemeClr>
            </a:solidFill>
            <a:round/>
          </a:ln>
          <a:effectLst/>
        </c:spPr>
        <c:txPr>
          <a:bodyPr/>
          <a:lstStyle/>
          <a:p>
            <a:pPr>
              <a:defRPr sz="1400" b="0" i="0" u="none" strike="noStrike" baseline="0">
                <a:solidFill>
                  <a:srgbClr val="000000"/>
                </a:solidFill>
                <a:latin typeface="Calibri"/>
                <a:ea typeface="Calibri"/>
                <a:cs typeface="Calibri"/>
              </a:defRPr>
            </a:pPr>
            <a:endParaRPr lang="es-CO"/>
          </a:p>
        </c:txPr>
      </c:dTable>
      <c:spPr>
        <a:noFill/>
        <a:ln w="25400">
          <a:noFill/>
        </a:ln>
      </c:spPr>
    </c:plotArea>
    <c:plotVisOnly val="1"/>
    <c:dispBlanksAs val="zero"/>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4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0" i="0" u="none" strike="noStrike" baseline="0">
                <a:solidFill>
                  <a:srgbClr val="333333"/>
                </a:solidFill>
                <a:latin typeface="Calibri"/>
                <a:ea typeface="Calibri"/>
                <a:cs typeface="Calibri"/>
              </a:rPr>
              <a:t>% Cumplimiento Plan Trabajo SG-SST</a:t>
            </a:r>
            <a:endParaRPr lang="en-US" sz="1200" b="0" i="0" u="none" strike="noStrike" baseline="0">
              <a:solidFill>
                <a:srgbClr val="333333"/>
              </a:solidFill>
              <a:latin typeface="Calibri"/>
              <a:ea typeface="Calibri"/>
              <a:cs typeface="Calibri"/>
            </a:endParaRPr>
          </a:p>
          <a:p>
            <a:pPr>
              <a:defRPr sz="1000" b="0" i="0" u="none" strike="noStrike" baseline="0">
                <a:solidFill>
                  <a:srgbClr val="000000"/>
                </a:solidFill>
                <a:latin typeface="Calibri"/>
                <a:ea typeface="Calibri"/>
                <a:cs typeface="Calibri"/>
              </a:defRPr>
            </a:pPr>
            <a:r>
              <a:rPr lang="en-US" sz="1600" b="0" i="0" u="none" strike="noStrike" baseline="0">
                <a:solidFill>
                  <a:srgbClr val="333333"/>
                </a:solidFill>
                <a:latin typeface="Calibri"/>
                <a:ea typeface="Calibri"/>
                <a:cs typeface="Calibri"/>
              </a:rPr>
              <a:t>por Trimestre 2021</a:t>
            </a:r>
          </a:p>
        </c:rich>
      </c:tx>
      <c:overlay val="0"/>
      <c:spPr>
        <a:noFill/>
        <a:ln w="25400">
          <a:noFill/>
        </a:ln>
      </c:spPr>
    </c:title>
    <c:autoTitleDeleted val="0"/>
    <c:plotArea>
      <c:layout/>
      <c:lineChart>
        <c:grouping val="standard"/>
        <c:varyColors val="0"/>
        <c:ser>
          <c:idx val="0"/>
          <c:order val="0"/>
          <c:tx>
            <c:strRef>
              <c:f>'2021 (2)'!$C$44</c:f>
              <c:strCache>
                <c:ptCount val="1"/>
                <c:pt idx="0">
                  <c:v>% por Trimestre </c:v>
                </c:pt>
              </c:strCache>
            </c:strRef>
          </c:tx>
          <c:spPr>
            <a:ln w="28575" cap="rnd">
              <a:solidFill>
                <a:schemeClr val="accent1"/>
              </a:solidFill>
              <a:round/>
            </a:ln>
            <a:effectLst/>
          </c:spPr>
          <c:marker>
            <c:symbol val="none"/>
          </c:marker>
          <c:dLbls>
            <c:spPr>
              <a:noFill/>
              <a:ln w="25400">
                <a:noFill/>
              </a:ln>
            </c:spPr>
            <c:txPr>
              <a:bodyPr wrap="square" lIns="38100" tIns="19050" rIns="38100" bIns="19050" anchor="ctr">
                <a:spAutoFit/>
              </a:bodyPr>
              <a:lstStyle/>
              <a:p>
                <a:pPr>
                  <a:defRPr sz="1000" b="1" i="0" u="none" strike="noStrike" baseline="0">
                    <a:solidFill>
                      <a:srgbClr val="333333"/>
                    </a:solidFill>
                    <a:latin typeface="Calibri"/>
                    <a:ea typeface="Calibri"/>
                    <a:cs typeface="Calibri"/>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'2021 (2)'!$D$37:$G$37</c:f>
              <c:strCache>
                <c:ptCount val="4"/>
                <c:pt idx="0">
                  <c:v>1ER TRIMESTRE </c:v>
                </c:pt>
                <c:pt idx="1">
                  <c:v>2do TRIMESTRE </c:v>
                </c:pt>
                <c:pt idx="2">
                  <c:v>3er TRIMESTRE </c:v>
                </c:pt>
                <c:pt idx="3">
                  <c:v>4to TRIMESTRE </c:v>
                </c:pt>
              </c:strCache>
            </c:strRef>
          </c:cat>
          <c:val>
            <c:numRef>
              <c:f>'2021 (2)'!$D$44:$G$44</c:f>
              <c:numCache>
                <c:formatCode>0.0%</c:formatCode>
                <c:ptCount val="4"/>
                <c:pt idx="0">
                  <c:v>0.93899999999999995</c:v>
                </c:pt>
                <c:pt idx="1">
                  <c:v>0.97</c:v>
                </c:pt>
                <c:pt idx="2">
                  <c:v>0.93</c:v>
                </c:pt>
                <c:pt idx="3" formatCode="0%">
                  <c:v>1.07</c:v>
                </c:pt>
              </c:numCache>
            </c:numRef>
          </c:val>
          <c:smooth val="0"/>
          <c:extLst>
            <c:ext xmlns:c16="http://schemas.microsoft.com/office/drawing/2014/chart" uri="{C3380CC4-5D6E-409C-BE32-E72D297353CC}">
              <c16:uniqueId val="{00000000-8015-4E7C-8182-236EF7D07986}"/>
            </c:ext>
          </c:extLst>
        </c:ser>
        <c:dLbls>
          <c:showLegendKey val="0"/>
          <c:showVal val="0"/>
          <c:showCatName val="0"/>
          <c:showSerName val="0"/>
          <c:showPercent val="0"/>
          <c:showBubbleSize val="0"/>
        </c:dLbls>
        <c:marker val="1"/>
        <c:smooth val="0"/>
        <c:axId val="337224000"/>
        <c:axId val="1"/>
      </c:lineChart>
      <c:lineChart>
        <c:grouping val="standard"/>
        <c:varyColors val="0"/>
        <c:ser>
          <c:idx val="1"/>
          <c:order val="1"/>
          <c:tx>
            <c:strRef>
              <c:f>'2021 (2)'!$C$45</c:f>
              <c:strCache>
                <c:ptCount val="1"/>
                <c:pt idx="0">
                  <c:v>META</c:v>
                </c:pt>
              </c:strCache>
            </c:strRef>
          </c:tx>
          <c:spPr>
            <a:ln w="28575" cap="rnd">
              <a:solidFill>
                <a:schemeClr val="accent2"/>
              </a:solidFill>
              <a:round/>
            </a:ln>
            <a:effectLst/>
          </c:spPr>
          <c:marker>
            <c:symbol val="none"/>
          </c:marker>
          <c:val>
            <c:numRef>
              <c:f>'2021 (2)'!$D$45:$G$45</c:f>
              <c:numCache>
                <c:formatCode>General</c:formatCode>
                <c:ptCount val="4"/>
                <c:pt idx="0">
                  <c:v>90</c:v>
                </c:pt>
                <c:pt idx="1">
                  <c:v>90</c:v>
                </c:pt>
                <c:pt idx="2">
                  <c:v>90</c:v>
                </c:pt>
                <c:pt idx="3">
                  <c:v>90</c:v>
                </c:pt>
              </c:numCache>
            </c:numRef>
          </c:val>
          <c:smooth val="0"/>
          <c:extLst>
            <c:ext xmlns:c16="http://schemas.microsoft.com/office/drawing/2014/chart" uri="{C3380CC4-5D6E-409C-BE32-E72D297353CC}">
              <c16:uniqueId val="{00000001-8015-4E7C-8182-236EF7D07986}"/>
            </c:ext>
          </c:extLst>
        </c:ser>
        <c:dLbls>
          <c:showLegendKey val="0"/>
          <c:showVal val="0"/>
          <c:showCatName val="0"/>
          <c:showSerName val="0"/>
          <c:showPercent val="0"/>
          <c:showBubbleSize val="0"/>
        </c:dLbls>
        <c:marker val="1"/>
        <c:smooth val="0"/>
        <c:axId val="3"/>
        <c:axId val="4"/>
      </c:lineChart>
      <c:catAx>
        <c:axId val="3372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O"/>
          </a:p>
        </c:txPr>
        <c:crossAx val="337224000"/>
        <c:crosses val="autoZero"/>
        <c:crossBetween val="between"/>
        <c:majorUnit val="5.000000000000001E-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110"/>
          <c:min val="85"/>
        </c:scaling>
        <c:delete val="0"/>
        <c:axPos val="r"/>
        <c:numFmt formatCode="General" sourceLinked="1"/>
        <c:majorTickMark val="out"/>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O"/>
          </a:p>
        </c:txPr>
        <c:crossAx val="3"/>
        <c:crosses val="max"/>
        <c:crossBetween val="between"/>
        <c:majorUnit val="110"/>
        <c:minorUnit val="0.05"/>
      </c:valAx>
      <c:spPr>
        <a:noFill/>
        <a:ln w="25400">
          <a:noFill/>
        </a:ln>
      </c:spPr>
    </c:plotArea>
    <c:legend>
      <c:legendPos val="r"/>
      <c:layout>
        <c:manualLayout>
          <c:xMode val="edge"/>
          <c:yMode val="edge"/>
          <c:wMode val="edge"/>
          <c:hMode val="edge"/>
          <c:x val="0.36667856226911344"/>
          <c:y val="0.89549790486715475"/>
          <c:w val="0.62710363907214295"/>
          <c:h val="0.94079550582492977"/>
        </c:manualLayout>
      </c:layout>
      <c:overlay val="0"/>
      <c:spPr>
        <a:noFill/>
        <a:ln w="25400">
          <a:noFill/>
        </a:ln>
      </c:spPr>
      <c:txPr>
        <a:bodyPr/>
        <a:lstStyle/>
        <a:p>
          <a:pPr>
            <a:defRPr sz="10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Calibri"/>
                <a:ea typeface="Calibri"/>
                <a:cs typeface="Calibri"/>
              </a:defRPr>
            </a:pPr>
            <a:r>
              <a:rPr lang="en-US" sz="1680" b="0" i="0" u="none" strike="noStrike" baseline="0">
                <a:solidFill>
                  <a:srgbClr val="000000"/>
                </a:solidFill>
                <a:latin typeface="Calibri"/>
                <a:ea typeface="Calibri"/>
                <a:cs typeface="Calibri"/>
              </a:rPr>
              <a:t>Cumplimiento plan de Trabajo SG-SST</a:t>
            </a:r>
          </a:p>
          <a:p>
            <a:pPr>
              <a:defRPr sz="1400" b="0" i="0" u="none" strike="noStrike" baseline="0">
                <a:solidFill>
                  <a:srgbClr val="000000"/>
                </a:solidFill>
                <a:latin typeface="Calibri"/>
                <a:ea typeface="Calibri"/>
                <a:cs typeface="Calibri"/>
              </a:defRPr>
            </a:pPr>
            <a:r>
              <a:rPr lang="en-US" sz="1680" b="0" i="0" u="none" strike="noStrike" baseline="0">
                <a:solidFill>
                  <a:srgbClr val="000000"/>
                </a:solidFill>
                <a:latin typeface="Calibri"/>
                <a:ea typeface="Calibri"/>
                <a:cs typeface="Calibri"/>
              </a:rPr>
              <a:t>Programado Vs Ejecutado  </a:t>
            </a:r>
          </a:p>
        </c:rich>
      </c:tx>
      <c:overlay val="0"/>
      <c:spPr>
        <a:noFill/>
        <a:ln w="25400">
          <a:noFill/>
        </a:ln>
      </c:spPr>
    </c:title>
    <c:autoTitleDeleted val="0"/>
    <c:plotArea>
      <c:layout/>
      <c:barChart>
        <c:barDir val="col"/>
        <c:grouping val="clustered"/>
        <c:varyColors val="0"/>
        <c:ser>
          <c:idx val="0"/>
          <c:order val="0"/>
          <c:tx>
            <c:strRef>
              <c:f>'2026'!$C$3</c:f>
              <c:strCache>
                <c:ptCount val="1"/>
                <c:pt idx="0">
                  <c:v>ACTIVIDADES PROGRAMADAS</c:v>
                </c:pt>
              </c:strCache>
            </c:strRef>
          </c:tx>
          <c:spPr>
            <a:solidFill>
              <a:srgbClr val="5B9BD5"/>
            </a:solidFill>
          </c:spPr>
          <c:invertIfNegative val="0"/>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'2026'!$D$2:$O$2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'2026'!$D$3:$O$3</c:f>
              <c:numCache>
                <c:formatCode>General</c:formatCode>
                <c:ptCount val="12"/>
                <c:pt idx="0">
                  <c:v>68</c:v>
                </c:pt>
                <c:pt idx="1">
                  <c:v>82</c:v>
                </c:pt>
                <c:pt idx="2">
                  <c:v>101</c:v>
                </c:pt>
                <c:pt idx="3">
                  <c:v>106</c:v>
                </c:pt>
                <c:pt idx="4">
                  <c:v>70</c:v>
                </c:pt>
                <c:pt idx="5">
                  <c:v>87</c:v>
                </c:pt>
                <c:pt idx="6">
                  <c:v>108</c:v>
                </c:pt>
                <c:pt idx="7">
                  <c:v>73</c:v>
                </c:pt>
                <c:pt idx="8">
                  <c:v>77</c:v>
                </c:pt>
                <c:pt idx="9">
                  <c:v>100</c:v>
                </c:pt>
                <c:pt idx="10">
                  <c:v>78</c:v>
                </c:pt>
                <c:pt idx="11">
                  <c:v>84</c:v>
                </c:pt>
              </c:numCache>
            </c:numRef>
          </c:val>
          <c:extLst>
            <c:ext xmlns:c16="http://schemas.microsoft.com/office/drawing/2014/chart" uri="{C3380CC4-5D6E-409C-BE32-E72D297353CC}">
              <c16:uniqueId val="{00000000-2DDE-4E18-B87E-F1B5A2C7DC69}"/>
            </c:ext>
          </c:extLst>
        </c:ser>
        <c:ser>
          <c:idx val="1"/>
          <c:order val="1"/>
          <c:tx>
            <c:strRef>
              <c:f>'2026'!$C$4</c:f>
              <c:strCache>
                <c:ptCount val="1"/>
                <c:pt idx="0">
                  <c:v>ACTIVIDADES EJECUTADAS</c:v>
                </c:pt>
              </c:strCache>
            </c:strRef>
          </c:tx>
          <c:spPr>
            <a:solidFill>
              <a:srgbClr val="92D050"/>
            </a:solidFill>
            <a:ln>
              <a:solidFill>
                <a:srgbClr val="00B050"/>
              </a:solidFill>
            </a:ln>
          </c:spPr>
          <c:invertIfNegative val="0"/>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'2026'!$D$2:$O$2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'2026'!$D$4:$O$4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DDE-4E18-B87E-F1B5A2C7DC69}"/>
            </c:ext>
          </c:extLst>
        </c:ser>
        <c:dLbls>
          <c:showLegendKey val="0"/>
          <c:showVal val="0"/>
          <c:showCatName val="0"/>
          <c:showSerName val="0"/>
          <c:showPercent val="0"/>
          <c:showBubbleSize val="0"/>
        </c:dLbls>
        <c:gapWidth val="150"/>
        <c:axId val="334320768"/>
        <c:axId val="1"/>
      </c:barChart>
      <c:catAx>
        <c:axId val="334320768"/>
        <c:scaling>
          <c:orientation val="minMax"/>
        </c:scaling>
        <c:delete val="0"/>
        <c:axPos val="b"/>
        <c:numFmt formatCode="General" sourceLinked="1"/>
        <c:majorTickMark val="none"/>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334320768"/>
        <c:crosses val="autoZero"/>
        <c:crossBetween val="between"/>
        <c:majorUnit val="10"/>
      </c:valAx>
      <c:dTable>
        <c:showHorzBorder val="1"/>
        <c:showVertBorder val="1"/>
        <c:showOutline val="1"/>
        <c:showKeys val="1"/>
        <c:spPr>
          <a:ln>
            <a:solidFill>
              <a:srgbClr val="FFFFFF"/>
            </a:solidFill>
            <a:prstDash val="solid"/>
          </a:ln>
        </c:spPr>
        <c:txPr>
          <a:bodyPr/>
          <a:lstStyle/>
          <a:p>
            <a:pPr rtl="0">
              <a:defRPr sz="1400" b="0" i="0" u="none" strike="noStrike" baseline="0">
                <a:solidFill>
                  <a:srgbClr val="000000"/>
                </a:solidFill>
                <a:latin typeface="Calibri"/>
                <a:ea typeface="Calibri"/>
                <a:cs typeface="Calibri"/>
              </a:defRPr>
            </a:pPr>
            <a:endParaRPr lang="es-CO"/>
          </a:p>
        </c:txPr>
      </c:dTable>
      <c:spPr>
        <a:noFill/>
        <a:ln w="25400">
          <a:noFill/>
        </a:ln>
      </c:spPr>
    </c:plotArea>
    <c:plotVisOnly val="1"/>
    <c:dispBlanksAs val="gap"/>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4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CUMLIMIENTO PLAN DE TRABAJO SG-SST  </a:t>
            </a:r>
          </a:p>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POR LINEAS DE INTERVENCIÓN</a:t>
            </a:r>
          </a:p>
        </c:rich>
      </c:tx>
      <c:layout>
        <c:manualLayout>
          <c:xMode val="edge"/>
          <c:yMode val="edge"/>
          <c:x val="6.3886244988607191E-3"/>
          <c:y val="0"/>
        </c:manualLayout>
      </c:layout>
      <c:overlay val="0"/>
      <c:spPr>
        <a:noFill/>
        <a:ln w="25400">
          <a:noFill/>
        </a:ln>
      </c:spPr>
    </c:title>
    <c:autoTitleDeleted val="0"/>
    <c:plotArea>
      <c:layout/>
      <c:radarChart>
        <c:radarStyle val="marker"/>
        <c:varyColors val="0"/>
        <c:ser>
          <c:idx val="0"/>
          <c:order val="0"/>
          <c:tx>
            <c:strRef>
              <c:f>'2026'!$D$38</c:f>
              <c:strCache>
                <c:ptCount val="1"/>
                <c:pt idx="0">
                  <c:v>1ER TRIMESTRE </c:v>
                </c:pt>
              </c:strCache>
            </c:strRef>
          </c:tx>
          <c:spPr>
            <a:ln w="28575" cap="rnd">
              <a:solidFill>
                <a:schemeClr val="accent1"/>
              </a:solidFill>
              <a:round/>
            </a:ln>
            <a:effectLst/>
          </c:spPr>
          <c:marker>
            <c:symbol val="none"/>
          </c:marker>
          <c:dLbls>
            <c:dLbl>
              <c:idx val="0"/>
              <c:layout>
                <c:manualLayout>
                  <c:x val="4.7222222222222221E-2"/>
                  <c:y val="4.919293248625083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A0-4AFE-9EB9-826B8B55C23A}"/>
                </c:ext>
              </c:extLst>
            </c:dLbl>
            <c:dLbl>
              <c:idx val="2"/>
              <c:layout>
                <c:manualLayout>
                  <c:x val="0"/>
                  <c:y val="-3.689469936468812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A0-4AFE-9EB9-826B8B55C23A}"/>
                </c:ext>
              </c:extLst>
            </c:dLbl>
            <c:dLbl>
              <c:idx val="3"/>
              <c:layout>
                <c:manualLayout>
                  <c:x val="8.8888888888888892E-2"/>
                  <c:y val="-8.1988220810418812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A0-4AFE-9EB9-826B8B55C23A}"/>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'2026'!$C$39:$C$42</c:f>
              <c:strCache>
                <c:ptCount val="4"/>
                <c:pt idx="0">
                  <c:v>GESTIÓN INTEGRAL DEL SGSST </c:v>
                </c:pt>
                <c:pt idx="1">
                  <c:v>GESTION DE PELIGROS Y RIESGOS </c:v>
                </c:pt>
                <c:pt idx="2">
                  <c:v>GESTIÓN  DE SALUD </c:v>
                </c:pt>
                <c:pt idx="3">
                  <c:v>GESTION DE AMENAZAS </c:v>
                </c:pt>
              </c:strCache>
            </c:strRef>
          </c:cat>
          <c:val>
            <c:numRef>
              <c:f>'2026'!$D$39:$D$42</c:f>
              <c:numCache>
                <c:formatCode>0%</c:formatCode>
                <c:ptCount val="4"/>
                <c:pt idx="0">
                  <c:v>0</c:v>
                </c:pt>
                <c:pt idx="1">
                  <c:v>0</c:v>
                </c:pt>
                <c:pt idx="2">
                  <c:v>0</c:v>
                </c:pt>
                <c:pt idx="3">
                  <c:v>0</c:v>
                </c:pt>
              </c:numCache>
            </c:numRef>
          </c:val>
          <c:extLst>
            <c:ext xmlns:c16="http://schemas.microsoft.com/office/drawing/2014/chart" uri="{C3380CC4-5D6E-409C-BE32-E72D297353CC}">
              <c16:uniqueId val="{00000003-A1A0-4AFE-9EB9-826B8B55C23A}"/>
            </c:ext>
          </c:extLst>
        </c:ser>
        <c:dLbls>
          <c:showLegendKey val="0"/>
          <c:showVal val="0"/>
          <c:showCatName val="0"/>
          <c:showSerName val="0"/>
          <c:showPercent val="0"/>
          <c:showBubbleSize val="0"/>
        </c:dLbls>
        <c:axId val="334316928"/>
        <c:axId val="1"/>
      </c:radarChart>
      <c:catAx>
        <c:axId val="33431692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334316928"/>
        <c:crosses val="autoZero"/>
        <c:crossBetween val="between"/>
      </c:valAx>
      <c:spPr>
        <a:noFill/>
        <a:ln w="25400">
          <a:noFill/>
        </a:ln>
      </c:spPr>
    </c:plotArea>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CUMLIMIENTO PLAN DE TRABAJO SG-SST  </a:t>
            </a:r>
          </a:p>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POR LINEAS DE INTERVENCIÓN</a:t>
            </a:r>
          </a:p>
        </c:rich>
      </c:tx>
      <c:layout>
        <c:manualLayout>
          <c:xMode val="edge"/>
          <c:yMode val="edge"/>
          <c:x val="6.3892382002618221E-3"/>
          <c:y val="0"/>
        </c:manualLayout>
      </c:layout>
      <c:overlay val="0"/>
      <c:spPr>
        <a:noFill/>
        <a:ln w="25400">
          <a:noFill/>
        </a:ln>
      </c:spPr>
    </c:title>
    <c:autoTitleDeleted val="0"/>
    <c:plotArea>
      <c:layout/>
      <c:radarChart>
        <c:radarStyle val="marker"/>
        <c:varyColors val="0"/>
        <c:ser>
          <c:idx val="0"/>
          <c:order val="0"/>
          <c:tx>
            <c:strRef>
              <c:f>'2026'!$E$38</c:f>
              <c:strCache>
                <c:ptCount val="1"/>
                <c:pt idx="0">
                  <c:v>2do TRIMESTRE </c:v>
                </c:pt>
              </c:strCache>
            </c:strRef>
          </c:tx>
          <c:spPr>
            <a:ln w="28575" cap="rnd">
              <a:solidFill>
                <a:schemeClr val="accent1"/>
              </a:solidFill>
              <a:round/>
            </a:ln>
            <a:effectLst/>
          </c:spPr>
          <c:marker>
            <c:symbol val="none"/>
          </c:marker>
          <c:dLbls>
            <c:dLbl>
              <c:idx val="0"/>
              <c:layout>
                <c:manualLayout>
                  <c:x val="4.7222222222222221E-2"/>
                  <c:y val="4.919293248625083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33-44EF-96BE-DB35F395B8BB}"/>
                </c:ext>
              </c:extLst>
            </c:dLbl>
            <c:dLbl>
              <c:idx val="2"/>
              <c:layout>
                <c:manualLayout>
                  <c:x val="0"/>
                  <c:y val="-3.689469936468812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33-44EF-96BE-DB35F395B8BB}"/>
                </c:ext>
              </c:extLst>
            </c:dLbl>
            <c:dLbl>
              <c:idx val="3"/>
              <c:layout>
                <c:manualLayout>
                  <c:x val="8.8888888888888892E-2"/>
                  <c:y val="-8.1988220810418812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33-44EF-96BE-DB35F395B8BB}"/>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'2026'!$C$39:$C$42</c:f>
              <c:strCache>
                <c:ptCount val="4"/>
                <c:pt idx="0">
                  <c:v>GESTIÓN INTEGRAL DEL SGSST </c:v>
                </c:pt>
                <c:pt idx="1">
                  <c:v>GESTION DE PELIGROS Y RIESGOS </c:v>
                </c:pt>
                <c:pt idx="2">
                  <c:v>GESTIÓN  DE SALUD </c:v>
                </c:pt>
                <c:pt idx="3">
                  <c:v>GESTION DE AMENAZAS </c:v>
                </c:pt>
              </c:strCache>
            </c:strRef>
          </c:cat>
          <c:val>
            <c:numRef>
              <c:f>'2026'!$E$39:$E$42</c:f>
              <c:numCache>
                <c:formatCode>0%</c:formatCode>
                <c:ptCount val="4"/>
                <c:pt idx="0">
                  <c:v>0</c:v>
                </c:pt>
                <c:pt idx="1">
                  <c:v>0</c:v>
                </c:pt>
                <c:pt idx="2">
                  <c:v>0</c:v>
                </c:pt>
                <c:pt idx="3">
                  <c:v>0</c:v>
                </c:pt>
              </c:numCache>
            </c:numRef>
          </c:val>
          <c:extLst>
            <c:ext xmlns:c16="http://schemas.microsoft.com/office/drawing/2014/chart" uri="{C3380CC4-5D6E-409C-BE32-E72D297353CC}">
              <c16:uniqueId val="{00000003-B333-44EF-96BE-DB35F395B8BB}"/>
            </c:ext>
          </c:extLst>
        </c:ser>
        <c:dLbls>
          <c:showLegendKey val="0"/>
          <c:showVal val="0"/>
          <c:showCatName val="0"/>
          <c:showSerName val="0"/>
          <c:showPercent val="0"/>
          <c:showBubbleSize val="0"/>
        </c:dLbls>
        <c:axId val="334318368"/>
        <c:axId val="1"/>
      </c:radarChart>
      <c:catAx>
        <c:axId val="33431836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334318368"/>
        <c:crosses val="autoZero"/>
        <c:crossBetween val="between"/>
      </c:valAx>
      <c:spPr>
        <a:noFill/>
        <a:ln w="25400">
          <a:noFill/>
        </a:ln>
      </c:spPr>
    </c:plotArea>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80" b="0" i="0" u="none" strike="noStrike" baseline="0">
                <a:solidFill>
                  <a:srgbClr val="000000"/>
                </a:solidFill>
                <a:latin typeface="Calibri"/>
                <a:ea typeface="Calibri"/>
                <a:cs typeface="Calibri"/>
              </a:defRPr>
            </a:pPr>
            <a:r>
              <a:rPr lang="en-US"/>
              <a:t>% Cumplimiento plan de Trabajo SG-SST </a:t>
            </a:r>
          </a:p>
        </c:rich>
      </c:tx>
      <c:overlay val="0"/>
      <c:spPr>
        <a:noFill/>
        <a:ln w="25400">
          <a:noFill/>
        </a:ln>
      </c:spPr>
    </c:title>
    <c:autoTitleDeleted val="0"/>
    <c:plotArea>
      <c:layout/>
      <c:lineChart>
        <c:grouping val="standard"/>
        <c:varyColors val="0"/>
        <c:ser>
          <c:idx val="0"/>
          <c:order val="0"/>
          <c:tx>
            <c:strRef>
              <c:f>'2026'!$C$5</c:f>
              <c:strCache>
                <c:ptCount val="1"/>
                <c:pt idx="0">
                  <c:v>PORCENTAJE CUMPLIMIENTO</c:v>
                </c:pt>
              </c:strCache>
            </c:strRef>
          </c:tx>
          <c:spPr>
            <a:ln w="28575" cap="rnd" cmpd="sng">
              <a:solidFill>
                <a:srgbClr val="0070C0"/>
              </a:solidFill>
              <a:round/>
            </a:ln>
            <a:effectLst/>
          </c:spPr>
          <c:marker>
            <c:symbol val="none"/>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'2026'!$D$2:$O$2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'2026'!$D$5:$O$5</c:f>
              <c:numCache>
                <c:formatCode>0%</c:formatCode>
                <c:ptCount val="12"/>
                <c:pt idx="0">
                  <c:v>0</c:v>
                </c:pt>
                <c:pt idx="1">
                  <c:v>0</c:v>
                </c:pt>
                <c:pt idx="2">
                  <c:v>0</c:v>
                </c:pt>
                <c:pt idx="3">
                  <c:v>0</c:v>
                </c:pt>
                <c:pt idx="4">
                  <c:v>0</c:v>
                </c:pt>
                <c:pt idx="5">
                  <c:v>0</c:v>
                </c:pt>
                <c:pt idx="6">
                  <c:v>0</c:v>
                </c:pt>
                <c:pt idx="7">
                  <c:v>0</c:v>
                </c:pt>
                <c:pt idx="8" formatCode="0.0%">
                  <c:v>0</c:v>
                </c:pt>
                <c:pt idx="9">
                  <c:v>0</c:v>
                </c:pt>
                <c:pt idx="10">
                  <c:v>0</c:v>
                </c:pt>
                <c:pt idx="11">
                  <c:v>0</c:v>
                </c:pt>
              </c:numCache>
            </c:numRef>
          </c:val>
          <c:smooth val="0"/>
          <c:extLst>
            <c:ext xmlns:c16="http://schemas.microsoft.com/office/drawing/2014/chart" uri="{C3380CC4-5D6E-409C-BE32-E72D297353CC}">
              <c16:uniqueId val="{00000000-B952-42F4-9CA2-39EBEFDFFB37}"/>
            </c:ext>
          </c:extLst>
        </c:ser>
        <c:ser>
          <c:idx val="1"/>
          <c:order val="1"/>
          <c:tx>
            <c:v>META</c:v>
          </c:tx>
          <c:marker>
            <c:symbol val="none"/>
          </c:marker>
          <c:cat>
            <c:strRef>
              <c:f>'2026'!$D$2:$O$2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'2026'!$D$6:$O$6</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1-B952-42F4-9CA2-39EBEFDFFB37}"/>
            </c:ext>
          </c:extLst>
        </c:ser>
        <c:dLbls>
          <c:showLegendKey val="0"/>
          <c:showVal val="0"/>
          <c:showCatName val="0"/>
          <c:showSerName val="0"/>
          <c:showPercent val="0"/>
          <c:showBubbleSize val="0"/>
        </c:dLbls>
        <c:smooth val="0"/>
        <c:axId val="334426624"/>
        <c:axId val="1"/>
      </c:lineChart>
      <c:catAx>
        <c:axId val="334426624"/>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400" b="0" i="0" u="none" strike="noStrike" baseline="0">
                <a:solidFill>
                  <a:srgbClr val="000000"/>
                </a:solidFill>
                <a:latin typeface="Calibri"/>
                <a:ea typeface="Calibri"/>
                <a:cs typeface="Calibri"/>
              </a:defRPr>
            </a:pPr>
            <a:endParaRPr lang="es-CO"/>
          </a:p>
        </c:txPr>
        <c:crossAx val="1"/>
        <c:crosses val="max"/>
        <c:auto val="1"/>
        <c:lblAlgn val="ctr"/>
        <c:lblOffset val="100"/>
        <c:noMultiLvlLbl val="0"/>
      </c:catAx>
      <c:valAx>
        <c:axId val="1"/>
        <c:scaling>
          <c:orientation val="minMax"/>
          <c:max val="1.2"/>
          <c:min val="0.600000000000000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1400" b="0" i="0" u="none" strike="noStrike" baseline="0">
                <a:solidFill>
                  <a:srgbClr val="000000"/>
                </a:solidFill>
                <a:latin typeface="Calibri"/>
                <a:ea typeface="Calibri"/>
                <a:cs typeface="Calibri"/>
              </a:defRPr>
            </a:pPr>
            <a:endParaRPr lang="es-CO"/>
          </a:p>
        </c:txPr>
        <c:crossAx val="334426624"/>
        <c:crosses val="autoZero"/>
        <c:crossBetween val="between"/>
        <c:minorUnit val="0.1"/>
      </c:valAx>
      <c:dTable>
        <c:showHorzBorder val="1"/>
        <c:showVertBorder val="1"/>
        <c:showOutline val="1"/>
        <c:showKeys val="1"/>
        <c:spPr>
          <a:noFill/>
          <a:ln w="9525" cap="flat" cmpd="sng" algn="ctr">
            <a:solidFill>
              <a:schemeClr val="tx1">
                <a:lumMod val="15000"/>
                <a:lumOff val="85000"/>
              </a:schemeClr>
            </a:solidFill>
            <a:round/>
          </a:ln>
          <a:effectLst/>
        </c:spPr>
        <c:txPr>
          <a:bodyPr/>
          <a:lstStyle/>
          <a:p>
            <a:pPr rtl="0">
              <a:defRPr sz="1400" b="0" i="0" u="none" strike="noStrike" baseline="0">
                <a:solidFill>
                  <a:srgbClr val="000000"/>
                </a:solidFill>
                <a:latin typeface="Calibri"/>
                <a:ea typeface="Calibri"/>
                <a:cs typeface="Calibri"/>
              </a:defRPr>
            </a:pPr>
            <a:endParaRPr lang="es-CO"/>
          </a:p>
        </c:txPr>
      </c:dTable>
      <c:spPr>
        <a:noFill/>
        <a:ln w="25400">
          <a:noFill/>
        </a:ln>
      </c:spPr>
    </c:plotArea>
    <c:plotVisOnly val="1"/>
    <c:dispBlanksAs val="zero"/>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4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0" i="0" u="none" strike="noStrike" baseline="0">
                <a:solidFill>
                  <a:srgbClr val="333333"/>
                </a:solidFill>
                <a:latin typeface="Calibri"/>
                <a:ea typeface="Calibri"/>
                <a:cs typeface="Calibri"/>
              </a:rPr>
              <a:t>% Cumplimiento Plan Trabajo SG-SST</a:t>
            </a:r>
            <a:endParaRPr lang="en-US" sz="1200" b="0" i="0" u="none" strike="noStrike" baseline="0">
              <a:solidFill>
                <a:srgbClr val="333333"/>
              </a:solidFill>
              <a:latin typeface="Calibri"/>
              <a:ea typeface="Calibri"/>
              <a:cs typeface="Calibri"/>
            </a:endParaRPr>
          </a:p>
          <a:p>
            <a:pPr>
              <a:defRPr sz="1000" b="0" i="0" u="none" strike="noStrike" baseline="0">
                <a:solidFill>
                  <a:srgbClr val="000000"/>
                </a:solidFill>
                <a:latin typeface="Calibri"/>
                <a:ea typeface="Calibri"/>
                <a:cs typeface="Calibri"/>
              </a:defRPr>
            </a:pPr>
            <a:r>
              <a:rPr lang="en-US" sz="1600" b="0" i="0" u="none" strike="noStrike" baseline="0">
                <a:solidFill>
                  <a:srgbClr val="333333"/>
                </a:solidFill>
                <a:latin typeface="Calibri"/>
                <a:ea typeface="Calibri"/>
                <a:cs typeface="Calibri"/>
              </a:rPr>
              <a:t>por Trimestre 2024</a:t>
            </a:r>
          </a:p>
        </c:rich>
      </c:tx>
      <c:overlay val="0"/>
      <c:spPr>
        <a:noFill/>
        <a:ln w="25400">
          <a:noFill/>
        </a:ln>
      </c:spPr>
    </c:title>
    <c:autoTitleDeleted val="0"/>
    <c:plotArea>
      <c:layout/>
      <c:lineChart>
        <c:grouping val="standard"/>
        <c:varyColors val="0"/>
        <c:ser>
          <c:idx val="0"/>
          <c:order val="0"/>
          <c:tx>
            <c:strRef>
              <c:f>'2026'!$C$47</c:f>
              <c:strCache>
                <c:ptCount val="1"/>
                <c:pt idx="0">
                  <c:v>% por Trimestre </c:v>
                </c:pt>
              </c:strCache>
            </c:strRef>
          </c:tx>
          <c:spPr>
            <a:ln w="28575" cap="rnd">
              <a:solidFill>
                <a:schemeClr val="accent1"/>
              </a:solidFill>
              <a:round/>
            </a:ln>
            <a:effectLst/>
          </c:spPr>
          <c:marker>
            <c:symbol val="none"/>
          </c:marker>
          <c:dLbls>
            <c:spPr>
              <a:noFill/>
              <a:ln w="25400">
                <a:noFill/>
              </a:ln>
            </c:spPr>
            <c:txPr>
              <a:bodyPr wrap="square" lIns="38100" tIns="19050" rIns="38100" bIns="19050" anchor="ctr">
                <a:spAutoFit/>
              </a:bodyPr>
              <a:lstStyle/>
              <a:p>
                <a:pPr>
                  <a:defRPr sz="1000" b="1" i="0" u="none" strike="noStrike" baseline="0">
                    <a:solidFill>
                      <a:srgbClr val="333333"/>
                    </a:solidFill>
                    <a:latin typeface="Calibri"/>
                    <a:ea typeface="Calibri"/>
                    <a:cs typeface="Calibri"/>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'2026'!$D$38:$G$38</c:f>
              <c:strCache>
                <c:ptCount val="4"/>
                <c:pt idx="0">
                  <c:v>1ER TRIMESTRE </c:v>
                </c:pt>
                <c:pt idx="1">
                  <c:v>2do TRIMESTRE </c:v>
                </c:pt>
                <c:pt idx="2">
                  <c:v>3er TRIMESTRE </c:v>
                </c:pt>
                <c:pt idx="3">
                  <c:v>4to TRIMESTRE </c:v>
                </c:pt>
              </c:strCache>
            </c:strRef>
          </c:cat>
          <c:val>
            <c:numRef>
              <c:f>'2026'!$D$47:$G$47</c:f>
              <c:numCache>
                <c:formatCode>0</c:formatCode>
                <c:ptCount val="4"/>
                <c:pt idx="0">
                  <c:v>0</c:v>
                </c:pt>
                <c:pt idx="1">
                  <c:v>0</c:v>
                </c:pt>
                <c:pt idx="2" formatCode="0.0">
                  <c:v>0</c:v>
                </c:pt>
                <c:pt idx="3">
                  <c:v>0</c:v>
                </c:pt>
              </c:numCache>
            </c:numRef>
          </c:val>
          <c:smooth val="0"/>
          <c:extLst>
            <c:ext xmlns:c16="http://schemas.microsoft.com/office/drawing/2014/chart" uri="{C3380CC4-5D6E-409C-BE32-E72D297353CC}">
              <c16:uniqueId val="{00000000-7F94-4454-8FCC-1C70473B0CC5}"/>
            </c:ext>
          </c:extLst>
        </c:ser>
        <c:ser>
          <c:idx val="1"/>
          <c:order val="1"/>
          <c:tx>
            <c:strRef>
              <c:f>'2026'!$C$48</c:f>
              <c:strCache>
                <c:ptCount val="1"/>
                <c:pt idx="0">
                  <c:v>META</c:v>
                </c:pt>
              </c:strCache>
            </c:strRef>
          </c:tx>
          <c:spPr>
            <a:ln w="28575" cap="rnd">
              <a:solidFill>
                <a:schemeClr val="accent2"/>
              </a:solidFill>
              <a:round/>
            </a:ln>
            <a:effectLst/>
          </c:spPr>
          <c:marker>
            <c:symbol val="none"/>
          </c:marker>
          <c:cat>
            <c:strRef>
              <c:f>'2026'!$D$38:$G$38</c:f>
              <c:strCache>
                <c:ptCount val="4"/>
                <c:pt idx="0">
                  <c:v>1ER TRIMESTRE </c:v>
                </c:pt>
                <c:pt idx="1">
                  <c:v>2do TRIMESTRE </c:v>
                </c:pt>
                <c:pt idx="2">
                  <c:v>3er TRIMESTRE </c:v>
                </c:pt>
                <c:pt idx="3">
                  <c:v>4to TRIMESTRE </c:v>
                </c:pt>
              </c:strCache>
            </c:strRef>
          </c:cat>
          <c:val>
            <c:numRef>
              <c:f>'2026'!$D$48:$G$48</c:f>
              <c:numCache>
                <c:formatCode>0%</c:formatCode>
                <c:ptCount val="4"/>
                <c:pt idx="0">
                  <c:v>0.94</c:v>
                </c:pt>
                <c:pt idx="1">
                  <c:v>0.94</c:v>
                </c:pt>
                <c:pt idx="2">
                  <c:v>0.94</c:v>
                </c:pt>
                <c:pt idx="3">
                  <c:v>0.94</c:v>
                </c:pt>
              </c:numCache>
            </c:numRef>
          </c:val>
          <c:smooth val="0"/>
          <c:extLst>
            <c:ext xmlns:c16="http://schemas.microsoft.com/office/drawing/2014/chart" uri="{C3380CC4-5D6E-409C-BE32-E72D297353CC}">
              <c16:uniqueId val="{00000001-7F94-4454-8FCC-1C70473B0CC5}"/>
            </c:ext>
          </c:extLst>
        </c:ser>
        <c:dLbls>
          <c:showLegendKey val="0"/>
          <c:showVal val="0"/>
          <c:showCatName val="0"/>
          <c:showSerName val="0"/>
          <c:showPercent val="0"/>
          <c:showBubbleSize val="0"/>
        </c:dLbls>
        <c:smooth val="0"/>
        <c:axId val="334423744"/>
        <c:axId val="1"/>
      </c:lineChart>
      <c:catAx>
        <c:axId val="334423744"/>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max"/>
        <c:auto val="0"/>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O"/>
          </a:p>
        </c:txPr>
        <c:crossAx val="334423744"/>
        <c:crosses val="autoZero"/>
        <c:crossBetween val="between"/>
        <c:minorUnit val="10"/>
      </c:valAx>
      <c:spPr>
        <a:noFill/>
        <a:ln w="25400">
          <a:noFill/>
        </a:ln>
      </c:spPr>
    </c:plotArea>
    <c:legend>
      <c:legendPos val="r"/>
      <c:layout>
        <c:manualLayout>
          <c:xMode val="edge"/>
          <c:yMode val="edge"/>
          <c:x val="0.39676028281481102"/>
          <c:y val="0.91640392701777329"/>
          <c:w val="0.20325835492061861"/>
          <c:h val="4.5297296315469193E-2"/>
        </c:manualLayout>
      </c:layout>
      <c:overlay val="0"/>
      <c:spPr>
        <a:noFill/>
        <a:ln w="25400">
          <a:noFill/>
        </a:ln>
      </c:spPr>
      <c:txPr>
        <a:bodyPr/>
        <a:lstStyle/>
        <a:p>
          <a:pPr>
            <a:defRPr sz="10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Plan de trabajo SST 2018</a:t>
            </a:r>
          </a:p>
        </c:rich>
      </c:tx>
      <c:layout>
        <c:manualLayout>
          <c:xMode val="edge"/>
          <c:yMode val="edge"/>
          <c:x val="0.27140311686391311"/>
          <c:y val="2.5640889625638902E-2"/>
        </c:manualLayout>
      </c:layout>
      <c:overlay val="0"/>
      <c:spPr>
        <a:noFill/>
        <a:ln w="25400">
          <a:noFill/>
        </a:ln>
      </c:spPr>
    </c:title>
    <c:autoTitleDeleted val="0"/>
    <c:plotArea>
      <c:layout>
        <c:manualLayout>
          <c:layoutTarget val="inner"/>
          <c:xMode val="edge"/>
          <c:yMode val="edge"/>
          <c:x val="9.4717836972472991E-2"/>
          <c:y val="0.25854754805093993"/>
          <c:w val="0.8779614888602304"/>
          <c:h val="0.64102697863869407"/>
        </c:manualLayout>
      </c:layout>
      <c:barChart>
        <c:barDir val="col"/>
        <c:grouping val="clustered"/>
        <c:varyColors val="0"/>
        <c:ser>
          <c:idx val="0"/>
          <c:order val="0"/>
          <c:tx>
            <c:strRef>
              <c:f>'2018'!$D$12</c:f>
              <c:strCache>
                <c:ptCount val="1"/>
                <c:pt idx="0">
                  <c:v>ACTIVIDADES PROGRAMADAS</c:v>
                </c:pt>
              </c:strCache>
            </c:strRef>
          </c:tx>
          <c:spPr>
            <a:solidFill>
              <a:srgbClr val="4F81BD"/>
            </a:solidFill>
            <a:ln w="25400">
              <a:noFill/>
            </a:ln>
          </c:spPr>
          <c:invertIfNegative val="0"/>
          <c:cat>
            <c:strRef>
              <c:f>'2018'!$E$11:$G$11</c:f>
              <c:strCache>
                <c:ptCount val="3"/>
                <c:pt idx="0">
                  <c:v>ENERO</c:v>
                </c:pt>
                <c:pt idx="1">
                  <c:v>FEBRERO</c:v>
                </c:pt>
                <c:pt idx="2">
                  <c:v>MARZO</c:v>
                </c:pt>
              </c:strCache>
            </c:strRef>
          </c:cat>
          <c:val>
            <c:numRef>
              <c:f>'2018'!$E$12:$G$12</c:f>
              <c:numCache>
                <c:formatCode>General</c:formatCode>
                <c:ptCount val="3"/>
                <c:pt idx="0">
                  <c:v>82</c:v>
                </c:pt>
                <c:pt idx="1">
                  <c:v>135</c:v>
                </c:pt>
                <c:pt idx="2">
                  <c:v>160</c:v>
                </c:pt>
              </c:numCache>
            </c:numRef>
          </c:val>
          <c:extLst>
            <c:ext xmlns:c16="http://schemas.microsoft.com/office/drawing/2014/chart" uri="{C3380CC4-5D6E-409C-BE32-E72D297353CC}">
              <c16:uniqueId val="{00000000-4DAB-431F-A4DA-93E8087EEFF7}"/>
            </c:ext>
          </c:extLst>
        </c:ser>
        <c:ser>
          <c:idx val="1"/>
          <c:order val="1"/>
          <c:tx>
            <c:strRef>
              <c:f>'2018'!$D$13</c:f>
              <c:strCache>
                <c:ptCount val="1"/>
                <c:pt idx="0">
                  <c:v>ACTIVIDADES EJECUTADAS</c:v>
                </c:pt>
              </c:strCache>
            </c:strRef>
          </c:tx>
          <c:spPr>
            <a:solidFill>
              <a:srgbClr val="C0504D"/>
            </a:solidFill>
            <a:ln w="25400">
              <a:noFill/>
            </a:ln>
          </c:spPr>
          <c:invertIfNegative val="0"/>
          <c:cat>
            <c:strRef>
              <c:f>'2018'!$E$11:$G$11</c:f>
              <c:strCache>
                <c:ptCount val="3"/>
                <c:pt idx="0">
                  <c:v>ENERO</c:v>
                </c:pt>
                <c:pt idx="1">
                  <c:v>FEBRERO</c:v>
                </c:pt>
                <c:pt idx="2">
                  <c:v>MARZO</c:v>
                </c:pt>
              </c:strCache>
            </c:strRef>
          </c:cat>
          <c:val>
            <c:numRef>
              <c:f>'2018'!$E$13:$G$13</c:f>
              <c:numCache>
                <c:formatCode>General</c:formatCode>
                <c:ptCount val="3"/>
                <c:pt idx="0">
                  <c:v>74</c:v>
                </c:pt>
                <c:pt idx="1">
                  <c:v>137</c:v>
                </c:pt>
                <c:pt idx="2">
                  <c:v>132</c:v>
                </c:pt>
              </c:numCache>
            </c:numRef>
          </c:val>
          <c:extLst>
            <c:ext xmlns:c16="http://schemas.microsoft.com/office/drawing/2014/chart" uri="{C3380CC4-5D6E-409C-BE32-E72D297353CC}">
              <c16:uniqueId val="{00000001-4DAB-431F-A4DA-93E8087EEFF7}"/>
            </c:ext>
          </c:extLst>
        </c:ser>
        <c:ser>
          <c:idx val="2"/>
          <c:order val="2"/>
          <c:tx>
            <c:strRef>
              <c:f>'2018'!$D$14</c:f>
              <c:strCache>
                <c:ptCount val="1"/>
                <c:pt idx="0">
                  <c:v>PORCENTAJE CUMPLIMIENTO</c:v>
                </c:pt>
              </c:strCache>
            </c:strRef>
          </c:tx>
          <c:spPr>
            <a:solidFill>
              <a:srgbClr val="9BBB59"/>
            </a:solidFill>
            <a:ln w="25400">
              <a:noFill/>
            </a:ln>
          </c:spPr>
          <c:invertIfNegative val="0"/>
          <c:cat>
            <c:strRef>
              <c:f>'2018'!$E$11:$G$11</c:f>
              <c:strCache>
                <c:ptCount val="3"/>
                <c:pt idx="0">
                  <c:v>ENERO</c:v>
                </c:pt>
                <c:pt idx="1">
                  <c:v>FEBRERO</c:v>
                </c:pt>
                <c:pt idx="2">
                  <c:v>MARZO</c:v>
                </c:pt>
              </c:strCache>
            </c:strRef>
          </c:cat>
          <c:val>
            <c:numRef>
              <c:f>'2018'!$E$14:$G$14</c:f>
              <c:numCache>
                <c:formatCode>0%</c:formatCode>
                <c:ptCount val="3"/>
                <c:pt idx="0">
                  <c:v>0.9</c:v>
                </c:pt>
                <c:pt idx="1">
                  <c:v>1.01</c:v>
                </c:pt>
                <c:pt idx="2">
                  <c:v>0.83</c:v>
                </c:pt>
              </c:numCache>
            </c:numRef>
          </c:val>
          <c:extLst>
            <c:ext xmlns:c16="http://schemas.microsoft.com/office/drawing/2014/chart" uri="{C3380CC4-5D6E-409C-BE32-E72D297353CC}">
              <c16:uniqueId val="{00000002-4DAB-431F-A4DA-93E8087EEFF7}"/>
            </c:ext>
          </c:extLst>
        </c:ser>
        <c:dLbls>
          <c:showLegendKey val="0"/>
          <c:showVal val="0"/>
          <c:showCatName val="0"/>
          <c:showSerName val="0"/>
          <c:showPercent val="0"/>
          <c:showBubbleSize val="0"/>
        </c:dLbls>
        <c:gapWidth val="150"/>
        <c:axId val="257319024"/>
        <c:axId val="1"/>
      </c:barChart>
      <c:catAx>
        <c:axId val="25731902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57319024"/>
        <c:crossesAt val="1"/>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100" b="0" i="0" u="none" strike="noStrike" baseline="0">
          <a:solidFill>
            <a:srgbClr val="000000"/>
          </a:solidFill>
          <a:latin typeface="Calibri"/>
          <a:ea typeface="Calibri"/>
          <a:cs typeface="Calibri"/>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CUMPLIMIENTO PLAN DE TRABAJO SG-SST 2018  </a:t>
            </a:r>
          </a:p>
        </c:rich>
      </c:tx>
      <c:layout>
        <c:manualLayout>
          <c:xMode val="edge"/>
          <c:yMode val="edge"/>
          <c:x val="0.12706594108168912"/>
          <c:y val="7.529430687459332E-2"/>
        </c:manualLayout>
      </c:layout>
      <c:overlay val="0"/>
      <c:spPr>
        <a:noFill/>
        <a:ln w="25400">
          <a:noFill/>
        </a:ln>
      </c:spPr>
    </c:title>
    <c:autoTitleDeleted val="0"/>
    <c:view3D>
      <c:rotX val="16"/>
      <c:hPercent val="47"/>
      <c:rotY val="19"/>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0532788892500325"/>
          <c:y val="0.38502879952512953"/>
          <c:w val="0.89383561643835618"/>
          <c:h val="0.53720991234773841"/>
        </c:manualLayout>
      </c:layout>
      <c:bar3DChart>
        <c:barDir val="col"/>
        <c:grouping val="clustered"/>
        <c:varyColors val="0"/>
        <c:ser>
          <c:idx val="0"/>
          <c:order val="0"/>
          <c:tx>
            <c:strRef>
              <c:f>'2018'!$J$17</c:f>
              <c:strCache>
                <c:ptCount val="1"/>
                <c:pt idx="0">
                  <c:v>ACTIVIDADES PROGRAMADAS</c:v>
                </c:pt>
              </c:strCache>
            </c:strRef>
          </c:tx>
          <c:spPr>
            <a:solidFill>
              <a:srgbClr val="4572A7"/>
            </a:solidFill>
            <a:ln w="25400">
              <a:noFill/>
            </a:ln>
          </c:spPr>
          <c:invertIfNegative val="0"/>
          <c:cat>
            <c:strRef>
              <c:f>'2018'!$K$16:$L$16</c:f>
              <c:strCache>
                <c:ptCount val="2"/>
                <c:pt idx="0">
                  <c:v>1ER TRIMESTRE</c:v>
                </c:pt>
                <c:pt idx="1">
                  <c:v>2DO TRIMESTRE</c:v>
                </c:pt>
              </c:strCache>
            </c:strRef>
          </c:cat>
          <c:val>
            <c:numRef>
              <c:f>'2018'!$K$17:$L$17</c:f>
              <c:numCache>
                <c:formatCode>General</c:formatCode>
                <c:ptCount val="2"/>
                <c:pt idx="0">
                  <c:v>377</c:v>
                </c:pt>
                <c:pt idx="1">
                  <c:v>380</c:v>
                </c:pt>
              </c:numCache>
            </c:numRef>
          </c:val>
          <c:extLst>
            <c:ext xmlns:c16="http://schemas.microsoft.com/office/drawing/2014/chart" uri="{C3380CC4-5D6E-409C-BE32-E72D297353CC}">
              <c16:uniqueId val="{00000000-E320-4F62-B391-E23F78BFD35C}"/>
            </c:ext>
          </c:extLst>
        </c:ser>
        <c:ser>
          <c:idx val="1"/>
          <c:order val="1"/>
          <c:tx>
            <c:strRef>
              <c:f>'2018'!$J$18</c:f>
              <c:strCache>
                <c:ptCount val="1"/>
                <c:pt idx="0">
                  <c:v>ACTIVIDADES EJECUTADAS</c:v>
                </c:pt>
              </c:strCache>
            </c:strRef>
          </c:tx>
          <c:spPr>
            <a:solidFill>
              <a:srgbClr val="93A9CF"/>
            </a:solidFill>
            <a:ln w="25400">
              <a:noFill/>
            </a:ln>
          </c:spPr>
          <c:invertIfNegative val="0"/>
          <c:cat>
            <c:strRef>
              <c:f>'2018'!$K$16:$L$16</c:f>
              <c:strCache>
                <c:ptCount val="2"/>
                <c:pt idx="0">
                  <c:v>1ER TRIMESTRE</c:v>
                </c:pt>
                <c:pt idx="1">
                  <c:v>2DO TRIMESTRE</c:v>
                </c:pt>
              </c:strCache>
            </c:strRef>
          </c:cat>
          <c:val>
            <c:numRef>
              <c:f>'2018'!$K$18:$L$18</c:f>
              <c:numCache>
                <c:formatCode>General</c:formatCode>
                <c:ptCount val="2"/>
                <c:pt idx="0">
                  <c:v>343</c:v>
                </c:pt>
                <c:pt idx="1">
                  <c:v>344</c:v>
                </c:pt>
              </c:numCache>
            </c:numRef>
          </c:val>
          <c:extLst>
            <c:ext xmlns:c16="http://schemas.microsoft.com/office/drawing/2014/chart" uri="{C3380CC4-5D6E-409C-BE32-E72D297353CC}">
              <c16:uniqueId val="{00000001-E320-4F62-B391-E23F78BFD35C}"/>
            </c:ext>
          </c:extLst>
        </c:ser>
        <c:dLbls>
          <c:showLegendKey val="0"/>
          <c:showVal val="0"/>
          <c:showCatName val="0"/>
          <c:showSerName val="0"/>
          <c:showPercent val="0"/>
          <c:showBubbleSize val="0"/>
        </c:dLbls>
        <c:gapWidth val="150"/>
        <c:shape val="box"/>
        <c:axId val="256667760"/>
        <c:axId val="1"/>
        <c:axId val="0"/>
      </c:bar3DChart>
      <c:catAx>
        <c:axId val="25666776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56667760"/>
        <c:crossesAt val="1"/>
        <c:crossBetween val="between"/>
      </c:valAx>
      <c:spPr>
        <a:no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100" b="0" i="0" u="none" strike="noStrike" baseline="0">
          <a:solidFill>
            <a:srgbClr val="000000"/>
          </a:solidFill>
          <a:latin typeface="Calibri"/>
          <a:ea typeface="Calibri"/>
          <a:cs typeface="Calibri"/>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PLAN DE TRABAJO 2DO TRIMESTRE</a:t>
            </a:r>
          </a:p>
        </c:rich>
      </c:tx>
      <c:layout>
        <c:manualLayout>
          <c:xMode val="edge"/>
          <c:yMode val="edge"/>
          <c:x val="0.16384238734864023"/>
          <c:y val="3.2608643919510058E-2"/>
        </c:manualLayout>
      </c:layout>
      <c:overlay val="0"/>
      <c:spPr>
        <a:noFill/>
        <a:ln w="25400">
          <a:noFill/>
        </a:ln>
      </c:spPr>
    </c:title>
    <c:autoTitleDeleted val="0"/>
    <c:view3D>
      <c:rotX val="16"/>
      <c:hPercent val="50"/>
      <c:rotY val="19"/>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0979433298451656E-2"/>
          <c:y val="0.27173913043478259"/>
          <c:w val="0.89077376628296823"/>
          <c:h val="0.61141304347826086"/>
        </c:manualLayout>
      </c:layout>
      <c:bar3DChart>
        <c:barDir val="col"/>
        <c:grouping val="clustered"/>
        <c:varyColors val="0"/>
        <c:ser>
          <c:idx val="0"/>
          <c:order val="0"/>
          <c:tx>
            <c:strRef>
              <c:f>'2018'!$D$17</c:f>
              <c:strCache>
                <c:ptCount val="1"/>
                <c:pt idx="0">
                  <c:v>ACTIVIDADES PROGRAMADAS</c:v>
                </c:pt>
              </c:strCache>
            </c:strRef>
          </c:tx>
          <c:spPr>
            <a:solidFill>
              <a:srgbClr val="4198AF"/>
            </a:solidFill>
            <a:ln w="25400">
              <a:noFill/>
            </a:ln>
          </c:spPr>
          <c:invertIfNegative val="0"/>
          <c:cat>
            <c:strRef>
              <c:f>'2018'!$E$16:$G$16</c:f>
              <c:strCache>
                <c:ptCount val="3"/>
                <c:pt idx="0">
                  <c:v>ABRIL</c:v>
                </c:pt>
                <c:pt idx="1">
                  <c:v>MAYO</c:v>
                </c:pt>
                <c:pt idx="2">
                  <c:v>JUNIO</c:v>
                </c:pt>
              </c:strCache>
            </c:strRef>
          </c:cat>
          <c:val>
            <c:numRef>
              <c:f>'2018'!$E$17:$G$17</c:f>
              <c:numCache>
                <c:formatCode>General</c:formatCode>
                <c:ptCount val="3"/>
                <c:pt idx="0">
                  <c:v>113</c:v>
                </c:pt>
                <c:pt idx="1">
                  <c:v>145</c:v>
                </c:pt>
                <c:pt idx="2">
                  <c:v>122</c:v>
                </c:pt>
              </c:numCache>
            </c:numRef>
          </c:val>
          <c:extLst>
            <c:ext xmlns:c16="http://schemas.microsoft.com/office/drawing/2014/chart" uri="{C3380CC4-5D6E-409C-BE32-E72D297353CC}">
              <c16:uniqueId val="{00000000-CE6E-4592-AE54-43D87E2B8478}"/>
            </c:ext>
          </c:extLst>
        </c:ser>
        <c:ser>
          <c:idx val="1"/>
          <c:order val="1"/>
          <c:tx>
            <c:strRef>
              <c:f>'2018'!$D$18</c:f>
              <c:strCache>
                <c:ptCount val="1"/>
                <c:pt idx="0">
                  <c:v>ACTIVIDADES EJECUTADAS</c:v>
                </c:pt>
              </c:strCache>
            </c:strRef>
          </c:tx>
          <c:spPr>
            <a:solidFill>
              <a:srgbClr val="91C3D5"/>
            </a:solidFill>
            <a:ln w="25400">
              <a:noFill/>
            </a:ln>
          </c:spPr>
          <c:invertIfNegative val="0"/>
          <c:cat>
            <c:strRef>
              <c:f>'2018'!$E$16:$G$16</c:f>
              <c:strCache>
                <c:ptCount val="3"/>
                <c:pt idx="0">
                  <c:v>ABRIL</c:v>
                </c:pt>
                <c:pt idx="1">
                  <c:v>MAYO</c:v>
                </c:pt>
                <c:pt idx="2">
                  <c:v>JUNIO</c:v>
                </c:pt>
              </c:strCache>
            </c:strRef>
          </c:cat>
          <c:val>
            <c:numRef>
              <c:f>'2018'!$E$18:$G$18</c:f>
              <c:numCache>
                <c:formatCode>General</c:formatCode>
                <c:ptCount val="3"/>
                <c:pt idx="0">
                  <c:v>97</c:v>
                </c:pt>
                <c:pt idx="1">
                  <c:v>137</c:v>
                </c:pt>
                <c:pt idx="2">
                  <c:v>110</c:v>
                </c:pt>
              </c:numCache>
            </c:numRef>
          </c:val>
          <c:extLst>
            <c:ext xmlns:c16="http://schemas.microsoft.com/office/drawing/2014/chart" uri="{C3380CC4-5D6E-409C-BE32-E72D297353CC}">
              <c16:uniqueId val="{00000001-CE6E-4592-AE54-43D87E2B8478}"/>
            </c:ext>
          </c:extLst>
        </c:ser>
        <c:dLbls>
          <c:showLegendKey val="0"/>
          <c:showVal val="0"/>
          <c:showCatName val="0"/>
          <c:showSerName val="0"/>
          <c:showPercent val="0"/>
          <c:showBubbleSize val="0"/>
        </c:dLbls>
        <c:gapWidth val="150"/>
        <c:shape val="box"/>
        <c:axId val="256664400"/>
        <c:axId val="1"/>
        <c:axId val="0"/>
      </c:bar3DChart>
      <c:catAx>
        <c:axId val="25666440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56664400"/>
        <c:crossesAt val="1"/>
        <c:crossBetween val="between"/>
      </c:valAx>
      <c:spPr>
        <a:no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100" b="0" i="0" u="none" strike="noStrike" baseline="0">
          <a:solidFill>
            <a:srgbClr val="000000"/>
          </a:solidFill>
          <a:latin typeface="Calibri"/>
          <a:ea typeface="Calibri"/>
          <a:cs typeface="Calibri"/>
        </a:defRPr>
      </a:pPr>
      <a:endParaRPr lang="es-CO"/>
    </a:p>
  </c:txPr>
  <c:printSettings>
    <c:headerFooter alignWithMargins="0"/>
    <c:pageMargins b="1" l="0.75" r="0.75" t="1"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Cumplimiento Plan de Trabajo Tercer Trimestre 2018</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v>PROGRAMADAS</c:v>
          </c:tx>
          <c:invertIfNegative val="0"/>
          <c:cat>
            <c:strRef>
              <c:f>'2018'!$Q$11:$S$11</c:f>
              <c:strCache>
                <c:ptCount val="3"/>
                <c:pt idx="0">
                  <c:v>JUL</c:v>
                </c:pt>
                <c:pt idx="1">
                  <c:v>AGO</c:v>
                </c:pt>
                <c:pt idx="2">
                  <c:v>SEP</c:v>
                </c:pt>
              </c:strCache>
            </c:strRef>
          </c:cat>
          <c:val>
            <c:numRef>
              <c:f>'2018'!$Q$12:$S$12</c:f>
              <c:numCache>
                <c:formatCode>General</c:formatCode>
                <c:ptCount val="3"/>
                <c:pt idx="0">
                  <c:v>160</c:v>
                </c:pt>
                <c:pt idx="1">
                  <c:v>151</c:v>
                </c:pt>
                <c:pt idx="2">
                  <c:v>142</c:v>
                </c:pt>
              </c:numCache>
            </c:numRef>
          </c:val>
          <c:extLst>
            <c:ext xmlns:c16="http://schemas.microsoft.com/office/drawing/2014/chart" uri="{C3380CC4-5D6E-409C-BE32-E72D297353CC}">
              <c16:uniqueId val="{00000000-195D-4363-84C3-76E5AE83F079}"/>
            </c:ext>
          </c:extLst>
        </c:ser>
        <c:ser>
          <c:idx val="1"/>
          <c:order val="1"/>
          <c:tx>
            <c:v>EJECUTADAS</c:v>
          </c:tx>
          <c:spPr>
            <a:solidFill>
              <a:srgbClr val="92D050"/>
            </a:solidFill>
          </c:spPr>
          <c:invertIfNegative val="0"/>
          <c:cat>
            <c:strRef>
              <c:f>'2018'!$Q$11:$S$11</c:f>
              <c:strCache>
                <c:ptCount val="3"/>
                <c:pt idx="0">
                  <c:v>JUL</c:v>
                </c:pt>
                <c:pt idx="1">
                  <c:v>AGO</c:v>
                </c:pt>
                <c:pt idx="2">
                  <c:v>SEP</c:v>
                </c:pt>
              </c:strCache>
            </c:strRef>
          </c:cat>
          <c:val>
            <c:numRef>
              <c:f>'2018'!$Q$13:$S$13</c:f>
              <c:numCache>
                <c:formatCode>General</c:formatCode>
                <c:ptCount val="3"/>
                <c:pt idx="0">
                  <c:v>138</c:v>
                </c:pt>
                <c:pt idx="1">
                  <c:v>113</c:v>
                </c:pt>
                <c:pt idx="2">
                  <c:v>121</c:v>
                </c:pt>
              </c:numCache>
            </c:numRef>
          </c:val>
          <c:extLst>
            <c:ext xmlns:c16="http://schemas.microsoft.com/office/drawing/2014/chart" uri="{C3380CC4-5D6E-409C-BE32-E72D297353CC}">
              <c16:uniqueId val="{00000001-195D-4363-84C3-76E5AE83F079}"/>
            </c:ext>
          </c:extLst>
        </c:ser>
        <c:dLbls>
          <c:showLegendKey val="0"/>
          <c:showVal val="0"/>
          <c:showCatName val="0"/>
          <c:showSerName val="0"/>
          <c:showPercent val="0"/>
          <c:showBubbleSize val="0"/>
        </c:dLbls>
        <c:gapWidth val="150"/>
        <c:shape val="box"/>
        <c:axId val="256666800"/>
        <c:axId val="1"/>
        <c:axId val="0"/>
      </c:bar3DChart>
      <c:catAx>
        <c:axId val="25666680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56666800"/>
        <c:crosses val="autoZero"/>
        <c:crossBetween val="between"/>
      </c:valAx>
      <c:dTable>
        <c:showHorzBorder val="1"/>
        <c:showVertBorder val="1"/>
        <c:showOutline val="1"/>
        <c:showKeys val="1"/>
        <c:txPr>
          <a:bodyPr/>
          <a:lstStyle/>
          <a:p>
            <a:pPr>
              <a:defRPr sz="1000" b="0" i="0" u="none" strike="noStrike" baseline="0">
                <a:solidFill>
                  <a:srgbClr val="000000"/>
                </a:solidFill>
                <a:latin typeface="Calibri"/>
                <a:ea typeface="Calibri"/>
                <a:cs typeface="Calibri"/>
              </a:defRPr>
            </a:pPr>
            <a:endParaRPr lang="es-CO"/>
          </a:p>
        </c:txPr>
      </c:dTable>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444444444444445E-2"/>
          <c:y val="4.5219208906683303E-3"/>
          <c:w val="0.89974999999999994"/>
          <c:h val="0.85634766972997012"/>
        </c:manualLayout>
      </c:layout>
      <c:lineChart>
        <c:grouping val="standard"/>
        <c:varyColors val="0"/>
        <c:ser>
          <c:idx val="0"/>
          <c:order val="0"/>
          <c:tx>
            <c:strRef>
              <c:f>'2018'!$AB$12</c:f>
              <c:strCache>
                <c:ptCount val="1"/>
                <c:pt idx="0">
                  <c:v>PORCENTAJE CUMPLIMIENTO</c:v>
                </c:pt>
              </c:strCache>
            </c:strRef>
          </c:tx>
          <c:spPr>
            <a:ln>
              <a:noFill/>
            </a:ln>
          </c:spPr>
          <c:marker>
            <c:symbol val="none"/>
          </c:marker>
          <c:trendline>
            <c:spPr>
              <a:ln w="22225">
                <a:solidFill>
                  <a:srgbClr val="C00000"/>
                </a:solidFill>
              </a:ln>
            </c:spPr>
            <c:trendlineType val="poly"/>
            <c:order val="2"/>
            <c:dispRSqr val="0"/>
            <c:dispEq val="0"/>
          </c:trendline>
          <c:cat>
            <c:strRef>
              <c:f>'2018'!$AC$11:$AE$11</c:f>
              <c:strCache>
                <c:ptCount val="3"/>
                <c:pt idx="0">
                  <c:v>JULIO</c:v>
                </c:pt>
                <c:pt idx="1">
                  <c:v>AGOSTO</c:v>
                </c:pt>
                <c:pt idx="2">
                  <c:v>SEP</c:v>
                </c:pt>
              </c:strCache>
            </c:strRef>
          </c:cat>
          <c:val>
            <c:numRef>
              <c:f>'2018'!$AC$12:$AE$12</c:f>
              <c:numCache>
                <c:formatCode>0%</c:formatCode>
                <c:ptCount val="3"/>
                <c:pt idx="0">
                  <c:v>0.86</c:v>
                </c:pt>
                <c:pt idx="1">
                  <c:v>0.74</c:v>
                </c:pt>
                <c:pt idx="2">
                  <c:v>0.82</c:v>
                </c:pt>
              </c:numCache>
            </c:numRef>
          </c:val>
          <c:smooth val="0"/>
          <c:extLst>
            <c:ext xmlns:c16="http://schemas.microsoft.com/office/drawing/2014/chart" uri="{C3380CC4-5D6E-409C-BE32-E72D297353CC}">
              <c16:uniqueId val="{00000001-BB8F-4E08-B09E-F8A69A6D5AEB}"/>
            </c:ext>
          </c:extLst>
        </c:ser>
        <c:dLbls>
          <c:showLegendKey val="0"/>
          <c:showVal val="0"/>
          <c:showCatName val="0"/>
          <c:showSerName val="0"/>
          <c:showPercent val="0"/>
          <c:showBubbleSize val="0"/>
        </c:dLbls>
        <c:smooth val="0"/>
        <c:axId val="256720016"/>
        <c:axId val="1"/>
      </c:lineChart>
      <c:catAx>
        <c:axId val="256720016"/>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l"/>
        <c:majorGridlines>
          <c:spPr>
            <a:ln>
              <a:solidFill>
                <a:schemeClr val="bg1"/>
              </a:solidFill>
            </a:ln>
          </c:spPr>
        </c:majorGridlines>
        <c:numFmt formatCode="0%" sourceLinked="1"/>
        <c:majorTickMark val="out"/>
        <c:minorTickMark val="none"/>
        <c:tickLblPos val="nextTo"/>
        <c:crossAx val="256720016"/>
        <c:crosses val="autoZero"/>
        <c:crossBetween val="between"/>
      </c:valAx>
      <c:spPr>
        <a:noFill/>
        <a:ln w="25400">
          <a:noFill/>
        </a:ln>
      </c:spPr>
    </c:plotArea>
    <c:plotVisOnly val="1"/>
    <c:dispBlanksAs val="gap"/>
    <c:showDLblsOverMax val="0"/>
  </c:chart>
  <c:spPr>
    <a:noFill/>
    <a:ln w="0">
      <a:noFill/>
    </a:ln>
  </c:spPr>
  <c:txPr>
    <a:bodyPr/>
    <a:lstStyle/>
    <a:p>
      <a:pPr>
        <a:defRPr sz="1000" b="0" i="0" u="none" strike="noStrike" baseline="0">
          <a:solidFill>
            <a:srgbClr val="FF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Ejecución Plan de Trabajo de SST Por Trimestre</a:t>
            </a:r>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32046979865771813"/>
          <c:y val="0.15743462645007639"/>
          <c:w val="0.65436241610738255"/>
          <c:h val="0.53935936839378018"/>
        </c:manualLayout>
      </c:layout>
      <c:bar3DChart>
        <c:barDir val="col"/>
        <c:grouping val="clustered"/>
        <c:varyColors val="0"/>
        <c:ser>
          <c:idx val="0"/>
          <c:order val="0"/>
          <c:tx>
            <c:strRef>
              <c:f>'2018'!$J$17</c:f>
              <c:strCache>
                <c:ptCount val="1"/>
                <c:pt idx="0">
                  <c:v>ACTIVIDADES PROGRAMADAS</c:v>
                </c:pt>
              </c:strCache>
            </c:strRef>
          </c:tx>
          <c:invertIfNegative val="0"/>
          <c:cat>
            <c:strRef>
              <c:f>'2018'!$K$16:$M$16</c:f>
              <c:strCache>
                <c:ptCount val="3"/>
                <c:pt idx="0">
                  <c:v>1ER TRIMESTRE</c:v>
                </c:pt>
                <c:pt idx="1">
                  <c:v>2DO TRIMESTRE</c:v>
                </c:pt>
                <c:pt idx="2">
                  <c:v>3ro TRIMESTRE</c:v>
                </c:pt>
              </c:strCache>
            </c:strRef>
          </c:cat>
          <c:val>
            <c:numRef>
              <c:f>'2018'!$K$17:$M$17</c:f>
              <c:numCache>
                <c:formatCode>General</c:formatCode>
                <c:ptCount val="3"/>
                <c:pt idx="0">
                  <c:v>377</c:v>
                </c:pt>
                <c:pt idx="1">
                  <c:v>380</c:v>
                </c:pt>
                <c:pt idx="2">
                  <c:v>453</c:v>
                </c:pt>
              </c:numCache>
            </c:numRef>
          </c:val>
          <c:extLst>
            <c:ext xmlns:c16="http://schemas.microsoft.com/office/drawing/2014/chart" uri="{C3380CC4-5D6E-409C-BE32-E72D297353CC}">
              <c16:uniqueId val="{00000000-B62F-47E8-8B33-4600E12E0DBD}"/>
            </c:ext>
          </c:extLst>
        </c:ser>
        <c:ser>
          <c:idx val="1"/>
          <c:order val="1"/>
          <c:tx>
            <c:strRef>
              <c:f>'2018'!$J$18</c:f>
              <c:strCache>
                <c:ptCount val="1"/>
                <c:pt idx="0">
                  <c:v>ACTIVIDADES EJECUTADAS</c:v>
                </c:pt>
              </c:strCache>
            </c:strRef>
          </c:tx>
          <c:spPr>
            <a:solidFill>
              <a:srgbClr val="92D050"/>
            </a:solidFill>
          </c:spPr>
          <c:invertIfNegative val="0"/>
          <c:cat>
            <c:strRef>
              <c:f>'2018'!$K$16:$M$16</c:f>
              <c:strCache>
                <c:ptCount val="3"/>
                <c:pt idx="0">
                  <c:v>1ER TRIMESTRE</c:v>
                </c:pt>
                <c:pt idx="1">
                  <c:v>2DO TRIMESTRE</c:v>
                </c:pt>
                <c:pt idx="2">
                  <c:v>3ro TRIMESTRE</c:v>
                </c:pt>
              </c:strCache>
            </c:strRef>
          </c:cat>
          <c:val>
            <c:numRef>
              <c:f>'2018'!$K$18:$M$18</c:f>
              <c:numCache>
                <c:formatCode>General</c:formatCode>
                <c:ptCount val="3"/>
                <c:pt idx="0">
                  <c:v>343</c:v>
                </c:pt>
                <c:pt idx="1">
                  <c:v>344</c:v>
                </c:pt>
                <c:pt idx="2">
                  <c:v>371</c:v>
                </c:pt>
              </c:numCache>
            </c:numRef>
          </c:val>
          <c:extLst>
            <c:ext xmlns:c16="http://schemas.microsoft.com/office/drawing/2014/chart" uri="{C3380CC4-5D6E-409C-BE32-E72D297353CC}">
              <c16:uniqueId val="{00000001-B62F-47E8-8B33-4600E12E0DBD}"/>
            </c:ext>
          </c:extLst>
        </c:ser>
        <c:ser>
          <c:idx val="2"/>
          <c:order val="2"/>
          <c:tx>
            <c:strRef>
              <c:f>'2018'!$J$19</c:f>
              <c:strCache>
                <c:ptCount val="1"/>
                <c:pt idx="0">
                  <c:v>PORCENTAJE CUMPLIMIENTO</c:v>
                </c:pt>
              </c:strCache>
            </c:strRef>
          </c:tx>
          <c:invertIfNegative val="0"/>
          <c:cat>
            <c:strRef>
              <c:f>'2018'!$K$16:$M$16</c:f>
              <c:strCache>
                <c:ptCount val="3"/>
                <c:pt idx="0">
                  <c:v>1ER TRIMESTRE</c:v>
                </c:pt>
                <c:pt idx="1">
                  <c:v>2DO TRIMESTRE</c:v>
                </c:pt>
                <c:pt idx="2">
                  <c:v>3ro TRIMESTRE</c:v>
                </c:pt>
              </c:strCache>
            </c:strRef>
          </c:cat>
          <c:val>
            <c:numRef>
              <c:f>'2018'!$K$19:$M$19</c:f>
              <c:numCache>
                <c:formatCode>0%</c:formatCode>
                <c:ptCount val="3"/>
                <c:pt idx="0">
                  <c:v>0.91</c:v>
                </c:pt>
                <c:pt idx="1">
                  <c:v>0.9</c:v>
                </c:pt>
                <c:pt idx="2">
                  <c:v>0.81898454746136862</c:v>
                </c:pt>
              </c:numCache>
            </c:numRef>
          </c:val>
          <c:extLst>
            <c:ext xmlns:c16="http://schemas.microsoft.com/office/drawing/2014/chart" uri="{C3380CC4-5D6E-409C-BE32-E72D297353CC}">
              <c16:uniqueId val="{00000002-B62F-47E8-8B33-4600E12E0DBD}"/>
            </c:ext>
          </c:extLst>
        </c:ser>
        <c:dLbls>
          <c:showLegendKey val="0"/>
          <c:showVal val="0"/>
          <c:showCatName val="0"/>
          <c:showSerName val="0"/>
          <c:showPercent val="0"/>
          <c:showBubbleSize val="0"/>
        </c:dLbls>
        <c:gapWidth val="150"/>
        <c:shape val="box"/>
        <c:axId val="256726256"/>
        <c:axId val="1"/>
        <c:axId val="0"/>
      </c:bar3DChart>
      <c:catAx>
        <c:axId val="25672625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56726256"/>
        <c:crosses val="autoZero"/>
        <c:crossBetween val="between"/>
      </c:valAx>
      <c:dTable>
        <c:showHorzBorder val="1"/>
        <c:showVertBorder val="1"/>
        <c:showOutline val="1"/>
        <c:showKeys val="1"/>
        <c:txPr>
          <a:bodyPr/>
          <a:lstStyle/>
          <a:p>
            <a:pPr>
              <a:defRPr sz="1000" b="0" i="0" u="none" strike="noStrike" baseline="0">
                <a:solidFill>
                  <a:srgbClr val="000000"/>
                </a:solidFill>
                <a:latin typeface="Calibri"/>
                <a:ea typeface="Calibri"/>
                <a:cs typeface="Calibri"/>
              </a:defRPr>
            </a:pPr>
            <a:endParaRPr lang="es-CO"/>
          </a:p>
        </c:txPr>
      </c:dTable>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80" b="0" i="0" u="none" strike="noStrike" baseline="0">
                <a:solidFill>
                  <a:srgbClr val="000000"/>
                </a:solidFill>
                <a:latin typeface="Calibri"/>
                <a:ea typeface="Calibri"/>
                <a:cs typeface="Calibri"/>
              </a:defRPr>
            </a:pPr>
            <a:r>
              <a:rPr lang="en-US"/>
              <a:t>Cumplimiento plan de Trabajo SG-SST </a:t>
            </a:r>
          </a:p>
        </c:rich>
      </c:tx>
      <c:overlay val="0"/>
      <c:spPr>
        <a:noFill/>
        <a:ln w="25400">
          <a:noFill/>
        </a:ln>
      </c:spPr>
    </c:title>
    <c:autoTitleDeleted val="0"/>
    <c:plotArea>
      <c:layout/>
      <c:barChart>
        <c:barDir val="col"/>
        <c:grouping val="clustered"/>
        <c:varyColors val="0"/>
        <c:ser>
          <c:idx val="0"/>
          <c:order val="0"/>
          <c:tx>
            <c:strRef>
              <c:f>'2021 (2)'!$C$3</c:f>
              <c:strCache>
                <c:ptCount val="1"/>
                <c:pt idx="0">
                  <c:v>ACTIVIDADES PROGRAMADAS</c:v>
                </c:pt>
              </c:strCache>
            </c:strRef>
          </c:tx>
          <c:spPr>
            <a:solidFill>
              <a:srgbClr val="5B9BD5"/>
            </a:solidFill>
          </c:spPr>
          <c:invertIfNegative val="0"/>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'2021 (2)'!$D$2:$O$2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'2021 (2)'!$D$3:$O$3</c:f>
              <c:numCache>
                <c:formatCode>General</c:formatCode>
                <c:ptCount val="12"/>
                <c:pt idx="0">
                  <c:v>55</c:v>
                </c:pt>
                <c:pt idx="1">
                  <c:v>108</c:v>
                </c:pt>
                <c:pt idx="2">
                  <c:v>149</c:v>
                </c:pt>
                <c:pt idx="3">
                  <c:v>141</c:v>
                </c:pt>
                <c:pt idx="4">
                  <c:v>148</c:v>
                </c:pt>
                <c:pt idx="5">
                  <c:v>149</c:v>
                </c:pt>
                <c:pt idx="6">
                  <c:v>131</c:v>
                </c:pt>
                <c:pt idx="7">
                  <c:v>122</c:v>
                </c:pt>
                <c:pt idx="8">
                  <c:v>141</c:v>
                </c:pt>
                <c:pt idx="9">
                  <c:v>137</c:v>
                </c:pt>
                <c:pt idx="10">
                  <c:v>112</c:v>
                </c:pt>
                <c:pt idx="11">
                  <c:v>100</c:v>
                </c:pt>
              </c:numCache>
            </c:numRef>
          </c:val>
          <c:extLst>
            <c:ext xmlns:c16="http://schemas.microsoft.com/office/drawing/2014/chart" uri="{C3380CC4-5D6E-409C-BE32-E72D297353CC}">
              <c16:uniqueId val="{00000000-DA45-4F8F-814E-4B254A76C172}"/>
            </c:ext>
          </c:extLst>
        </c:ser>
        <c:ser>
          <c:idx val="1"/>
          <c:order val="1"/>
          <c:tx>
            <c:strRef>
              <c:f>'2021 (2)'!$C$4</c:f>
              <c:strCache>
                <c:ptCount val="1"/>
                <c:pt idx="0">
                  <c:v>ACTIVIDADES EJECUTADAS</c:v>
                </c:pt>
              </c:strCache>
            </c:strRef>
          </c:tx>
          <c:spPr>
            <a:solidFill>
              <a:srgbClr val="92D050"/>
            </a:solidFill>
            <a:ln>
              <a:solidFill>
                <a:srgbClr val="00B050"/>
              </a:solidFill>
            </a:ln>
          </c:spPr>
          <c:invertIfNegative val="0"/>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'2021 (2)'!$D$2:$O$2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'2021 (2)'!$D$4:$O$4</c:f>
              <c:numCache>
                <c:formatCode>General</c:formatCode>
                <c:ptCount val="12"/>
                <c:pt idx="0">
                  <c:v>55</c:v>
                </c:pt>
                <c:pt idx="1">
                  <c:v>99</c:v>
                </c:pt>
                <c:pt idx="2">
                  <c:v>134</c:v>
                </c:pt>
                <c:pt idx="3">
                  <c:v>131</c:v>
                </c:pt>
                <c:pt idx="4">
                  <c:v>141</c:v>
                </c:pt>
                <c:pt idx="5">
                  <c:v>154</c:v>
                </c:pt>
                <c:pt idx="6">
                  <c:v>121</c:v>
                </c:pt>
                <c:pt idx="7">
                  <c:v>120</c:v>
                </c:pt>
                <c:pt idx="8">
                  <c:v>124</c:v>
                </c:pt>
                <c:pt idx="9">
                  <c:v>151</c:v>
                </c:pt>
                <c:pt idx="10">
                  <c:v>133</c:v>
                </c:pt>
                <c:pt idx="11">
                  <c:v>91</c:v>
                </c:pt>
              </c:numCache>
            </c:numRef>
          </c:val>
          <c:extLst>
            <c:ext xmlns:c16="http://schemas.microsoft.com/office/drawing/2014/chart" uri="{C3380CC4-5D6E-409C-BE32-E72D297353CC}">
              <c16:uniqueId val="{00000001-DA45-4F8F-814E-4B254A76C172}"/>
            </c:ext>
          </c:extLst>
        </c:ser>
        <c:dLbls>
          <c:showLegendKey val="0"/>
          <c:showVal val="0"/>
          <c:showCatName val="0"/>
          <c:showSerName val="0"/>
          <c:showPercent val="0"/>
          <c:showBubbleSize val="0"/>
        </c:dLbls>
        <c:gapWidth val="150"/>
        <c:axId val="257146848"/>
        <c:axId val="1"/>
      </c:barChart>
      <c:catAx>
        <c:axId val="257146848"/>
        <c:scaling>
          <c:orientation val="minMax"/>
        </c:scaling>
        <c:delete val="0"/>
        <c:axPos val="b"/>
        <c:numFmt formatCode="General" sourceLinked="1"/>
        <c:majorTickMark val="none"/>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257146848"/>
        <c:crosses val="autoZero"/>
        <c:crossBetween val="between"/>
        <c:majorUnit val="10"/>
      </c:valAx>
      <c:dTable>
        <c:showHorzBorder val="1"/>
        <c:showVertBorder val="1"/>
        <c:showOutline val="1"/>
        <c:showKeys val="1"/>
        <c:spPr>
          <a:ln>
            <a:solidFill>
              <a:srgbClr val="FFFFFF"/>
            </a:solidFill>
            <a:prstDash val="solid"/>
          </a:ln>
        </c:spPr>
        <c:txPr>
          <a:bodyPr/>
          <a:lstStyle/>
          <a:p>
            <a:pPr>
              <a:defRPr sz="1400" b="0" i="0" u="none" strike="noStrike" baseline="0">
                <a:solidFill>
                  <a:srgbClr val="000000"/>
                </a:solidFill>
                <a:latin typeface="Calibri"/>
                <a:ea typeface="Calibri"/>
                <a:cs typeface="Calibri"/>
              </a:defRPr>
            </a:pPr>
            <a:endParaRPr lang="es-CO"/>
          </a:p>
        </c:txPr>
      </c:dTable>
      <c:spPr>
        <a:noFill/>
        <a:ln w="25400">
          <a:noFill/>
        </a:ln>
      </c:spPr>
    </c:plotArea>
    <c:plotVisOnly val="1"/>
    <c:dispBlanksAs val="gap"/>
    <c:showDLblsOverMax val="0"/>
  </c:chart>
  <c:spPr>
    <a:solidFill>
      <a:schemeClr val="bg1">
        <a:lumMod val="75000"/>
      </a:schemeClr>
    </a:solidFill>
    <a:ln w="9525" cap="flat" cmpd="sng" algn="ctr">
      <a:solidFill>
        <a:schemeClr val="tx1">
          <a:lumMod val="15000"/>
          <a:lumOff val="85000"/>
        </a:schemeClr>
      </a:solidFill>
      <a:round/>
    </a:ln>
    <a:effectLst/>
  </c:spPr>
  <c:txPr>
    <a:bodyPr/>
    <a:lstStyle/>
    <a:p>
      <a:pPr>
        <a:defRPr sz="14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CUMLIMIENTO PLAN DE TRABAJO SG-SST  </a:t>
            </a:r>
          </a:p>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ea typeface="Calibri"/>
                <a:cs typeface="Calibri"/>
              </a:rPr>
              <a:t>POR LINEAS DE INTERVENCIÓN</a:t>
            </a:r>
          </a:p>
        </c:rich>
      </c:tx>
      <c:layout>
        <c:manualLayout>
          <c:xMode val="edge"/>
          <c:yMode val="edge"/>
          <c:x val="6.3886962316238964E-3"/>
          <c:y val="0"/>
        </c:manualLayout>
      </c:layout>
      <c:overlay val="0"/>
      <c:spPr>
        <a:noFill/>
        <a:ln w="25400">
          <a:noFill/>
        </a:ln>
      </c:spPr>
    </c:title>
    <c:autoTitleDeleted val="0"/>
    <c:plotArea>
      <c:layout/>
      <c:radarChart>
        <c:radarStyle val="marker"/>
        <c:varyColors val="0"/>
        <c:ser>
          <c:idx val="0"/>
          <c:order val="0"/>
          <c:tx>
            <c:strRef>
              <c:f>'2021 (2)'!$D$37</c:f>
              <c:strCache>
                <c:ptCount val="1"/>
                <c:pt idx="0">
                  <c:v>1ER TRIMESTRE </c:v>
                </c:pt>
              </c:strCache>
            </c:strRef>
          </c:tx>
          <c:spPr>
            <a:ln w="28575" cap="rnd">
              <a:solidFill>
                <a:schemeClr val="accent1"/>
              </a:solidFill>
              <a:round/>
            </a:ln>
            <a:effectLst/>
          </c:spPr>
          <c:marker>
            <c:symbol val="none"/>
          </c:marker>
          <c:dLbls>
            <c:dLbl>
              <c:idx val="0"/>
              <c:layout>
                <c:manualLayout>
                  <c:x val="4.7222222222222221E-2"/>
                  <c:y val="4.919293248625083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05-4807-8C00-29D42E107226}"/>
                </c:ext>
              </c:extLst>
            </c:dLbl>
            <c:dLbl>
              <c:idx val="2"/>
              <c:layout>
                <c:manualLayout>
                  <c:x val="0"/>
                  <c:y val="-3.689469936468812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05-4807-8C00-29D42E107226}"/>
                </c:ext>
              </c:extLst>
            </c:dLbl>
            <c:dLbl>
              <c:idx val="3"/>
              <c:layout>
                <c:manualLayout>
                  <c:x val="8.8888888888888892E-2"/>
                  <c:y val="-8.1988220810418812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05-4807-8C00-29D42E107226}"/>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'2021 (2)'!$C$38:$C$41</c:f>
              <c:strCache>
                <c:ptCount val="4"/>
                <c:pt idx="0">
                  <c:v>GESTIÓN INTEGRAL DEL SGSST </c:v>
                </c:pt>
                <c:pt idx="1">
                  <c:v>GESTION DE PELIGROS Y RIESGOS </c:v>
                </c:pt>
                <c:pt idx="2">
                  <c:v>GESTIÓN  DE SALUD </c:v>
                </c:pt>
                <c:pt idx="3">
                  <c:v>GESTION DE AMENAZAS </c:v>
                </c:pt>
              </c:strCache>
            </c:strRef>
          </c:cat>
          <c:val>
            <c:numRef>
              <c:f>'2021 (2)'!$D$38:$D$41</c:f>
              <c:numCache>
                <c:formatCode>0%</c:formatCode>
                <c:ptCount val="4"/>
                <c:pt idx="0">
                  <c:v>0.8571428571428571</c:v>
                </c:pt>
                <c:pt idx="1">
                  <c:v>0.74683544303797467</c:v>
                </c:pt>
                <c:pt idx="2">
                  <c:v>0.97206703910614523</c:v>
                </c:pt>
                <c:pt idx="3">
                  <c:v>1.0425531914893618</c:v>
                </c:pt>
              </c:numCache>
            </c:numRef>
          </c:val>
          <c:extLst>
            <c:ext xmlns:c16="http://schemas.microsoft.com/office/drawing/2014/chart" uri="{C3380CC4-5D6E-409C-BE32-E72D297353CC}">
              <c16:uniqueId val="{00000003-8305-4807-8C00-29D42E107226}"/>
            </c:ext>
          </c:extLst>
        </c:ser>
        <c:dLbls>
          <c:showLegendKey val="0"/>
          <c:showVal val="0"/>
          <c:showCatName val="0"/>
          <c:showSerName val="0"/>
          <c:showPercent val="0"/>
          <c:showBubbleSize val="0"/>
        </c:dLbls>
        <c:axId val="257142528"/>
        <c:axId val="1"/>
      </c:radarChart>
      <c:catAx>
        <c:axId val="25714252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57142528"/>
        <c:crosses val="autoZero"/>
        <c:crossBetween val="between"/>
      </c:valAx>
      <c:spPr>
        <a:noFill/>
        <a:ln w="25400">
          <a:noFill/>
        </a:ln>
      </c:spPr>
    </c:plotArea>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7970B2-3B57-4031-8670-30FD598D6DFE}">
  <sheetPr/>
  <sheetViews>
    <sheetView zoomScale="9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57150</xdr:rowOff>
    </xdr:from>
    <xdr:to>
      <xdr:col>3</xdr:col>
      <xdr:colOff>848783</xdr:colOff>
      <xdr:row>1</xdr:row>
      <xdr:rowOff>410633</xdr:rowOff>
    </xdr:to>
    <xdr:pic>
      <xdr:nvPicPr>
        <xdr:cNvPr id="2" name="Imagen 1" descr="escudo_subred_sur">
          <a:extLst>
            <a:ext uri="{FF2B5EF4-FFF2-40B4-BE49-F238E27FC236}">
              <a16:creationId xmlns:a16="http://schemas.microsoft.com/office/drawing/2014/main" id="{C1A606AA-41DC-415F-A2E7-59BDB6D28A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r="-833"/>
        <a:stretch>
          <a:fillRect/>
        </a:stretch>
      </xdr:blipFill>
      <xdr:spPr bwMode="auto">
        <a:xfrm>
          <a:off x="2095500" y="57150"/>
          <a:ext cx="772583" cy="7916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48700" cy="6076950"/>
    <xdr:graphicFrame macro="">
      <xdr:nvGraphicFramePr>
        <xdr:cNvPr id="2" name="shape">
          <a:extLst>
            <a:ext uri="{FF2B5EF4-FFF2-40B4-BE49-F238E27FC236}">
              <a16:creationId xmlns:a16="http://schemas.microsoft.com/office/drawing/2014/main" id="{A8D82666-E0CB-4598-A7D8-3FC74E31025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9</xdr:col>
      <xdr:colOff>190500</xdr:colOff>
      <xdr:row>22</xdr:row>
      <xdr:rowOff>47625</xdr:rowOff>
    </xdr:from>
    <xdr:to>
      <xdr:col>16</xdr:col>
      <xdr:colOff>85725</xdr:colOff>
      <xdr:row>45</xdr:row>
      <xdr:rowOff>123825</xdr:rowOff>
    </xdr:to>
    <xdr:graphicFrame macro="">
      <xdr:nvGraphicFramePr>
        <xdr:cNvPr id="47815800" name="Gráfico 1">
          <a:extLst>
            <a:ext uri="{FF2B5EF4-FFF2-40B4-BE49-F238E27FC236}">
              <a16:creationId xmlns:a16="http://schemas.microsoft.com/office/drawing/2014/main" id="{C918E8B0-7F46-89D8-D804-16461AFBA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800100</xdr:colOff>
      <xdr:row>27</xdr:row>
      <xdr:rowOff>0</xdr:rowOff>
    </xdr:from>
    <xdr:to>
      <xdr:col>7</xdr:col>
      <xdr:colOff>323850</xdr:colOff>
      <xdr:row>44</xdr:row>
      <xdr:rowOff>171450</xdr:rowOff>
    </xdr:to>
    <xdr:graphicFrame macro="">
      <xdr:nvGraphicFramePr>
        <xdr:cNvPr id="47815801" name="Gráfico 3">
          <a:extLst>
            <a:ext uri="{FF2B5EF4-FFF2-40B4-BE49-F238E27FC236}">
              <a16:creationId xmlns:a16="http://schemas.microsoft.com/office/drawing/2014/main" id="{5A268CB1-2390-8EF5-166E-DCF49D087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342900</xdr:colOff>
      <xdr:row>22</xdr:row>
      <xdr:rowOff>19050</xdr:rowOff>
    </xdr:from>
    <xdr:to>
      <xdr:col>24</xdr:col>
      <xdr:colOff>66675</xdr:colOff>
      <xdr:row>40</xdr:row>
      <xdr:rowOff>95250</xdr:rowOff>
    </xdr:to>
    <xdr:graphicFrame macro="">
      <xdr:nvGraphicFramePr>
        <xdr:cNvPr id="47815802" name="Gráfico 4">
          <a:extLst>
            <a:ext uri="{FF2B5EF4-FFF2-40B4-BE49-F238E27FC236}">
              <a16:creationId xmlns:a16="http://schemas.microsoft.com/office/drawing/2014/main" id="{E7A9B57E-70F2-B853-879A-7B1AEAB4D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180975</xdr:colOff>
      <xdr:row>3</xdr:row>
      <xdr:rowOff>76200</xdr:rowOff>
    </xdr:from>
    <xdr:to>
      <xdr:col>27</xdr:col>
      <xdr:colOff>942975</xdr:colOff>
      <xdr:row>13</xdr:row>
      <xdr:rowOff>152400</xdr:rowOff>
    </xdr:to>
    <xdr:graphicFrame macro="">
      <xdr:nvGraphicFramePr>
        <xdr:cNvPr id="47815803" name="5 Gráfico">
          <a:extLst>
            <a:ext uri="{FF2B5EF4-FFF2-40B4-BE49-F238E27FC236}">
              <a16:creationId xmlns:a16="http://schemas.microsoft.com/office/drawing/2014/main" id="{2FFACD44-132E-0CC8-DA29-DA25F1A0C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514350</xdr:colOff>
      <xdr:row>8</xdr:row>
      <xdr:rowOff>66675</xdr:rowOff>
    </xdr:from>
    <xdr:to>
      <xdr:col>25</xdr:col>
      <xdr:colOff>628650</xdr:colOff>
      <xdr:row>10</xdr:row>
      <xdr:rowOff>714375</xdr:rowOff>
    </xdr:to>
    <xdr:graphicFrame macro="">
      <xdr:nvGraphicFramePr>
        <xdr:cNvPr id="47815804" name="6 Gráfico">
          <a:extLst>
            <a:ext uri="{FF2B5EF4-FFF2-40B4-BE49-F238E27FC236}">
              <a16:creationId xmlns:a16="http://schemas.microsoft.com/office/drawing/2014/main" id="{27AF8E66-3D89-6D66-AE66-977C41ABF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352425</xdr:colOff>
      <xdr:row>14</xdr:row>
      <xdr:rowOff>161925</xdr:rowOff>
    </xdr:from>
    <xdr:to>
      <xdr:col>24</xdr:col>
      <xdr:colOff>733425</xdr:colOff>
      <xdr:row>26</xdr:row>
      <xdr:rowOff>152400</xdr:rowOff>
    </xdr:to>
    <xdr:graphicFrame macro="">
      <xdr:nvGraphicFramePr>
        <xdr:cNvPr id="47815805" name="10 Gráfico">
          <a:extLst>
            <a:ext uri="{FF2B5EF4-FFF2-40B4-BE49-F238E27FC236}">
              <a16:creationId xmlns:a16="http://schemas.microsoft.com/office/drawing/2014/main" id="{1ACE206C-F075-C8B2-E8F0-5A5070C34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514350</xdr:colOff>
      <xdr:row>0</xdr:row>
      <xdr:rowOff>95250</xdr:rowOff>
    </xdr:from>
    <xdr:to>
      <xdr:col>26</xdr:col>
      <xdr:colOff>352425</xdr:colOff>
      <xdr:row>12</xdr:row>
      <xdr:rowOff>66675</xdr:rowOff>
    </xdr:to>
    <xdr:graphicFrame macro="">
      <xdr:nvGraphicFramePr>
        <xdr:cNvPr id="47822948" name="Gráfico 2">
          <a:extLst>
            <a:ext uri="{FF2B5EF4-FFF2-40B4-BE49-F238E27FC236}">
              <a16:creationId xmlns:a16="http://schemas.microsoft.com/office/drawing/2014/main" id="{3BAAC572-6113-E255-E822-C2C13CA9C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35</xdr:row>
      <xdr:rowOff>9525</xdr:rowOff>
    </xdr:from>
    <xdr:to>
      <xdr:col>11</xdr:col>
      <xdr:colOff>304800</xdr:colOff>
      <xdr:row>42</xdr:row>
      <xdr:rowOff>171450</xdr:rowOff>
    </xdr:to>
    <xdr:graphicFrame macro="">
      <xdr:nvGraphicFramePr>
        <xdr:cNvPr id="47822949" name="Gráfico 7">
          <a:extLst>
            <a:ext uri="{FF2B5EF4-FFF2-40B4-BE49-F238E27FC236}">
              <a16:creationId xmlns:a16="http://schemas.microsoft.com/office/drawing/2014/main" id="{E1C811E3-1EEA-F081-6CBB-5BDF971CDD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457200</xdr:colOff>
      <xdr:row>35</xdr:row>
      <xdr:rowOff>19050</xdr:rowOff>
    </xdr:from>
    <xdr:to>
      <xdr:col>16</xdr:col>
      <xdr:colOff>371475</xdr:colOff>
      <xdr:row>42</xdr:row>
      <xdr:rowOff>161925</xdr:rowOff>
    </xdr:to>
    <xdr:graphicFrame macro="">
      <xdr:nvGraphicFramePr>
        <xdr:cNvPr id="47822950" name="Gráfico 10">
          <a:extLst>
            <a:ext uri="{FF2B5EF4-FFF2-40B4-BE49-F238E27FC236}">
              <a16:creationId xmlns:a16="http://schemas.microsoft.com/office/drawing/2014/main" id="{DC4325A6-399C-6808-64F4-3D3D87D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542925</xdr:colOff>
      <xdr:row>6</xdr:row>
      <xdr:rowOff>123825</xdr:rowOff>
    </xdr:from>
    <xdr:to>
      <xdr:col>14</xdr:col>
      <xdr:colOff>285750</xdr:colOff>
      <xdr:row>15</xdr:row>
      <xdr:rowOff>476250</xdr:rowOff>
    </xdr:to>
    <xdr:graphicFrame macro="">
      <xdr:nvGraphicFramePr>
        <xdr:cNvPr id="47822951" name="Gráfico 3">
          <a:extLst>
            <a:ext uri="{FF2B5EF4-FFF2-40B4-BE49-F238E27FC236}">
              <a16:creationId xmlns:a16="http://schemas.microsoft.com/office/drawing/2014/main" id="{E8FF3960-A6A2-BA5D-39AE-2B8D4E489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590550</xdr:colOff>
      <xdr:row>35</xdr:row>
      <xdr:rowOff>0</xdr:rowOff>
    </xdr:from>
    <xdr:to>
      <xdr:col>22</xdr:col>
      <xdr:colOff>333375</xdr:colOff>
      <xdr:row>42</xdr:row>
      <xdr:rowOff>133350</xdr:rowOff>
    </xdr:to>
    <xdr:graphicFrame macro="">
      <xdr:nvGraphicFramePr>
        <xdr:cNvPr id="47822952" name="Gráfico 4">
          <a:extLst>
            <a:ext uri="{FF2B5EF4-FFF2-40B4-BE49-F238E27FC236}">
              <a16:creationId xmlns:a16="http://schemas.microsoft.com/office/drawing/2014/main" id="{2794F953-5671-75E9-62C9-C8E9CCD36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180975</xdr:colOff>
      <xdr:row>0</xdr:row>
      <xdr:rowOff>0</xdr:rowOff>
    </xdr:from>
    <xdr:to>
      <xdr:col>27</xdr:col>
      <xdr:colOff>19050</xdr:colOff>
      <xdr:row>13</xdr:row>
      <xdr:rowOff>257175</xdr:rowOff>
    </xdr:to>
    <xdr:graphicFrame macro="">
      <xdr:nvGraphicFramePr>
        <xdr:cNvPr id="45647614" name="Gráfico 2">
          <a:extLst>
            <a:ext uri="{FF2B5EF4-FFF2-40B4-BE49-F238E27FC236}">
              <a16:creationId xmlns:a16="http://schemas.microsoft.com/office/drawing/2014/main" id="{1CE562DE-4A64-0F02-B5F3-5542966FDE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36</xdr:row>
      <xdr:rowOff>9525</xdr:rowOff>
    </xdr:from>
    <xdr:to>
      <xdr:col>11</xdr:col>
      <xdr:colOff>304800</xdr:colOff>
      <xdr:row>43</xdr:row>
      <xdr:rowOff>171450</xdr:rowOff>
    </xdr:to>
    <xdr:graphicFrame macro="">
      <xdr:nvGraphicFramePr>
        <xdr:cNvPr id="45647615" name="Gráfico 7">
          <a:extLst>
            <a:ext uri="{FF2B5EF4-FFF2-40B4-BE49-F238E27FC236}">
              <a16:creationId xmlns:a16="http://schemas.microsoft.com/office/drawing/2014/main" id="{514CF19B-7287-29F2-B9AA-0FF6089545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457200</xdr:colOff>
      <xdr:row>36</xdr:row>
      <xdr:rowOff>19050</xdr:rowOff>
    </xdr:from>
    <xdr:to>
      <xdr:col>16</xdr:col>
      <xdr:colOff>371475</xdr:colOff>
      <xdr:row>43</xdr:row>
      <xdr:rowOff>161925</xdr:rowOff>
    </xdr:to>
    <xdr:graphicFrame macro="">
      <xdr:nvGraphicFramePr>
        <xdr:cNvPr id="45647616" name="Gráfico 10">
          <a:extLst>
            <a:ext uri="{FF2B5EF4-FFF2-40B4-BE49-F238E27FC236}">
              <a16:creationId xmlns:a16="http://schemas.microsoft.com/office/drawing/2014/main" id="{7F8296A4-DFE4-9092-3926-A011034DE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542925</xdr:colOff>
      <xdr:row>9</xdr:row>
      <xdr:rowOff>142875</xdr:rowOff>
    </xdr:from>
    <xdr:to>
      <xdr:col>13</xdr:col>
      <xdr:colOff>428625</xdr:colOff>
      <xdr:row>16</xdr:row>
      <xdr:rowOff>476250</xdr:rowOff>
    </xdr:to>
    <xdr:graphicFrame macro="">
      <xdr:nvGraphicFramePr>
        <xdr:cNvPr id="45647617" name="Gráfico 3">
          <a:extLst>
            <a:ext uri="{FF2B5EF4-FFF2-40B4-BE49-F238E27FC236}">
              <a16:creationId xmlns:a16="http://schemas.microsoft.com/office/drawing/2014/main" id="{1B6BD811-96AC-959D-E473-4504BFF4F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590550</xdr:colOff>
      <xdr:row>36</xdr:row>
      <xdr:rowOff>0</xdr:rowOff>
    </xdr:from>
    <xdr:to>
      <xdr:col>22</xdr:col>
      <xdr:colOff>333375</xdr:colOff>
      <xdr:row>43</xdr:row>
      <xdr:rowOff>133350</xdr:rowOff>
    </xdr:to>
    <xdr:graphicFrame macro="">
      <xdr:nvGraphicFramePr>
        <xdr:cNvPr id="45647618" name="Gráfico 4">
          <a:extLst>
            <a:ext uri="{FF2B5EF4-FFF2-40B4-BE49-F238E27FC236}">
              <a16:creationId xmlns:a16="http://schemas.microsoft.com/office/drawing/2014/main" id="{3EFA6E04-00C2-AB18-666D-3648B87CE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2.184\gestion%20sst\Usuarios\consarar\OneDrive%20-%20Seguros%20Suramericana,%20S.A\Desktop\SUBRED%20SUR%202021\CONSU%20SG-SST\PLAN%20DE%20TRABAJO\2021\PLAN%20DE%20TRABAJO%202021%20SG-S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SST"/>
      <sheetName val="Gráfico1"/>
      <sheetName val="2018"/>
      <sheetName val="2021 (2)"/>
    </sheetNames>
    <sheetDataSet>
      <sheetData sheetId="0">
        <row r="8">
          <cell r="AG8">
            <v>2</v>
          </cell>
          <cell r="AH8">
            <v>2</v>
          </cell>
          <cell r="AI8">
            <v>2</v>
          </cell>
          <cell r="AJ8">
            <v>3</v>
          </cell>
          <cell r="AK8">
            <v>1</v>
          </cell>
          <cell r="AL8">
            <v>0</v>
          </cell>
          <cell r="AM8">
            <v>0</v>
          </cell>
          <cell r="AN8">
            <v>1</v>
          </cell>
          <cell r="AO8">
            <v>0</v>
          </cell>
          <cell r="AP8">
            <v>2</v>
          </cell>
          <cell r="AQ8">
            <v>0</v>
          </cell>
          <cell r="AR8">
            <v>1</v>
          </cell>
          <cell r="AS8">
            <v>1</v>
          </cell>
          <cell r="AT8">
            <v>0</v>
          </cell>
          <cell r="AU8">
            <v>2</v>
          </cell>
          <cell r="AV8">
            <v>0</v>
          </cell>
          <cell r="AW8">
            <v>0</v>
          </cell>
          <cell r="AX8">
            <v>0</v>
          </cell>
          <cell r="AY8">
            <v>1</v>
          </cell>
          <cell r="AZ8">
            <v>1</v>
          </cell>
          <cell r="BA8">
            <v>0</v>
          </cell>
          <cell r="BB8">
            <v>0</v>
          </cell>
          <cell r="BC8">
            <v>1</v>
          </cell>
          <cell r="BD8">
            <v>0</v>
          </cell>
          <cell r="BE8">
            <v>1</v>
          </cell>
          <cell r="BF8">
            <v>0</v>
          </cell>
          <cell r="BG8">
            <v>0</v>
          </cell>
          <cell r="BH8">
            <v>0</v>
          </cell>
          <cell r="BI8">
            <v>1</v>
          </cell>
          <cell r="BJ8">
            <v>1</v>
          </cell>
          <cell r="BK8">
            <v>0</v>
          </cell>
          <cell r="BL8">
            <v>0</v>
          </cell>
          <cell r="BM8">
            <v>0</v>
          </cell>
          <cell r="BN8">
            <v>1</v>
          </cell>
          <cell r="BO8">
            <v>2</v>
          </cell>
          <cell r="BP8">
            <v>0</v>
          </cell>
          <cell r="BQ8">
            <v>0</v>
          </cell>
          <cell r="BR8">
            <v>0</v>
          </cell>
          <cell r="BS8">
            <v>2</v>
          </cell>
          <cell r="BT8">
            <v>0</v>
          </cell>
        </row>
        <row r="9">
          <cell r="AG9">
            <v>2</v>
          </cell>
          <cell r="AH9">
            <v>2</v>
          </cell>
          <cell r="AI9">
            <v>2</v>
          </cell>
          <cell r="AJ9">
            <v>2</v>
          </cell>
          <cell r="AK9">
            <v>0</v>
          </cell>
          <cell r="AL9">
            <v>0</v>
          </cell>
          <cell r="AM9">
            <v>0</v>
          </cell>
          <cell r="AN9">
            <v>1</v>
          </cell>
          <cell r="AO9">
            <v>0</v>
          </cell>
          <cell r="AP9">
            <v>1</v>
          </cell>
          <cell r="AQ9">
            <v>0</v>
          </cell>
          <cell r="AR9">
            <v>0</v>
          </cell>
          <cell r="AS9">
            <v>1</v>
          </cell>
          <cell r="AT9">
            <v>0</v>
          </cell>
          <cell r="AU9">
            <v>1</v>
          </cell>
          <cell r="AV9">
            <v>0</v>
          </cell>
          <cell r="AW9">
            <v>0</v>
          </cell>
          <cell r="AX9">
            <v>0</v>
          </cell>
          <cell r="AY9">
            <v>1</v>
          </cell>
          <cell r="AZ9">
            <v>1</v>
          </cell>
          <cell r="BA9">
            <v>0</v>
          </cell>
          <cell r="BB9">
            <v>0</v>
          </cell>
          <cell r="BC9">
            <v>0</v>
          </cell>
          <cell r="BD9">
            <v>0</v>
          </cell>
          <cell r="BE9">
            <v>1</v>
          </cell>
          <cell r="BF9">
            <v>0</v>
          </cell>
          <cell r="BG9">
            <v>0</v>
          </cell>
          <cell r="BH9">
            <v>0</v>
          </cell>
          <cell r="BI9">
            <v>1</v>
          </cell>
          <cell r="BJ9">
            <v>1</v>
          </cell>
          <cell r="BK9">
            <v>0</v>
          </cell>
          <cell r="BL9">
            <v>0</v>
          </cell>
          <cell r="BM9">
            <v>0</v>
          </cell>
          <cell r="BN9">
            <v>1</v>
          </cell>
          <cell r="BO9">
            <v>2</v>
          </cell>
          <cell r="BP9">
            <v>0</v>
          </cell>
          <cell r="BQ9">
            <v>0</v>
          </cell>
          <cell r="BR9">
            <v>0</v>
          </cell>
          <cell r="BS9">
            <v>2</v>
          </cell>
          <cell r="BT9">
            <v>0</v>
          </cell>
        </row>
        <row r="58">
          <cell r="AB58">
            <v>10</v>
          </cell>
          <cell r="AC58">
            <v>6</v>
          </cell>
          <cell r="AD58">
            <v>7</v>
          </cell>
          <cell r="AE58">
            <v>3</v>
          </cell>
          <cell r="AF58">
            <v>6</v>
          </cell>
          <cell r="AG58">
            <v>11</v>
          </cell>
          <cell r="AH58">
            <v>9</v>
          </cell>
          <cell r="AI58">
            <v>6</v>
          </cell>
          <cell r="AJ58">
            <v>8</v>
          </cell>
          <cell r="AK58">
            <v>7</v>
          </cell>
          <cell r="AL58">
            <v>13</v>
          </cell>
          <cell r="AM58">
            <v>10</v>
          </cell>
          <cell r="AN58">
            <v>5</v>
          </cell>
          <cell r="AO58">
            <v>6</v>
          </cell>
          <cell r="AP58">
            <v>9</v>
          </cell>
          <cell r="AQ58">
            <v>12</v>
          </cell>
          <cell r="AR58">
            <v>2</v>
          </cell>
          <cell r="AS58">
            <v>5</v>
          </cell>
          <cell r="AT58">
            <v>2</v>
          </cell>
          <cell r="AU58">
            <v>7</v>
          </cell>
          <cell r="AV58">
            <v>11</v>
          </cell>
          <cell r="AW58">
            <v>7</v>
          </cell>
          <cell r="AX58">
            <v>3</v>
          </cell>
          <cell r="AY58">
            <v>5</v>
          </cell>
          <cell r="AZ58">
            <v>6</v>
          </cell>
          <cell r="BA58">
            <v>9</v>
          </cell>
          <cell r="BB58">
            <v>7</v>
          </cell>
          <cell r="BC58">
            <v>4</v>
          </cell>
          <cell r="BD58">
            <v>5</v>
          </cell>
          <cell r="BE58">
            <v>8</v>
          </cell>
          <cell r="BF58">
            <v>11</v>
          </cell>
          <cell r="BG58">
            <v>4</v>
          </cell>
          <cell r="BH58">
            <v>6</v>
          </cell>
          <cell r="BI58">
            <v>4</v>
          </cell>
          <cell r="BJ58">
            <v>5</v>
          </cell>
          <cell r="BK58">
            <v>7</v>
          </cell>
          <cell r="BL58">
            <v>1</v>
          </cell>
          <cell r="BM58">
            <v>5</v>
          </cell>
          <cell r="BN58">
            <v>4</v>
          </cell>
          <cell r="BO58">
            <v>5</v>
          </cell>
          <cell r="BP58">
            <v>6</v>
          </cell>
          <cell r="BQ58">
            <v>2</v>
          </cell>
          <cell r="BR58">
            <v>5</v>
          </cell>
          <cell r="BS58">
            <v>4</v>
          </cell>
          <cell r="BT58">
            <v>2</v>
          </cell>
        </row>
        <row r="59">
          <cell r="AB59">
            <v>9</v>
          </cell>
          <cell r="AC59">
            <v>6</v>
          </cell>
          <cell r="AD59">
            <v>7</v>
          </cell>
          <cell r="AE59">
            <v>4</v>
          </cell>
          <cell r="AF59">
            <v>6</v>
          </cell>
          <cell r="AG59">
            <v>9</v>
          </cell>
          <cell r="AH59">
            <v>7</v>
          </cell>
          <cell r="AI59">
            <v>5</v>
          </cell>
          <cell r="AJ59">
            <v>6</v>
          </cell>
          <cell r="AK59">
            <v>4</v>
          </cell>
          <cell r="AL59">
            <v>12</v>
          </cell>
          <cell r="AM59">
            <v>8</v>
          </cell>
          <cell r="AN59">
            <v>6</v>
          </cell>
          <cell r="AO59">
            <v>6</v>
          </cell>
          <cell r="AP59">
            <v>8</v>
          </cell>
          <cell r="AQ59">
            <v>11</v>
          </cell>
          <cell r="AR59">
            <v>5</v>
          </cell>
          <cell r="AS59">
            <v>5</v>
          </cell>
          <cell r="AT59">
            <v>2</v>
          </cell>
          <cell r="AU59">
            <v>9</v>
          </cell>
          <cell r="AV59">
            <v>6</v>
          </cell>
          <cell r="AW59">
            <v>6</v>
          </cell>
          <cell r="AX59">
            <v>3</v>
          </cell>
          <cell r="AY59">
            <v>5</v>
          </cell>
          <cell r="AZ59">
            <v>5</v>
          </cell>
          <cell r="BA59">
            <v>8</v>
          </cell>
          <cell r="BB59">
            <v>5</v>
          </cell>
          <cell r="BC59">
            <v>3</v>
          </cell>
          <cell r="BD59">
            <v>4</v>
          </cell>
          <cell r="BE59">
            <v>7</v>
          </cell>
          <cell r="BF59">
            <v>8</v>
          </cell>
          <cell r="BG59">
            <v>5</v>
          </cell>
          <cell r="BH59">
            <v>6</v>
          </cell>
          <cell r="BI59">
            <v>4</v>
          </cell>
          <cell r="BJ59">
            <v>5</v>
          </cell>
          <cell r="BK59">
            <v>8</v>
          </cell>
          <cell r="BL59">
            <v>2</v>
          </cell>
          <cell r="BM59">
            <v>5</v>
          </cell>
          <cell r="BN59">
            <v>4</v>
          </cell>
          <cell r="BO59">
            <v>5</v>
          </cell>
          <cell r="BP59">
            <v>3</v>
          </cell>
          <cell r="BQ59">
            <v>4</v>
          </cell>
          <cell r="BR59">
            <v>5</v>
          </cell>
          <cell r="BS59">
            <v>5</v>
          </cell>
          <cell r="BT59">
            <v>0</v>
          </cell>
        </row>
        <row r="232">
          <cell r="AB232">
            <v>25</v>
          </cell>
          <cell r="AC232">
            <v>15</v>
          </cell>
          <cell r="AD232">
            <v>10</v>
          </cell>
          <cell r="AE232">
            <v>9</v>
          </cell>
          <cell r="AF232">
            <v>25</v>
          </cell>
          <cell r="AG232">
            <v>23</v>
          </cell>
          <cell r="AH232">
            <v>12</v>
          </cell>
          <cell r="AI232">
            <v>6</v>
          </cell>
          <cell r="AJ232">
            <v>17</v>
          </cell>
          <cell r="AK232">
            <v>16</v>
          </cell>
          <cell r="AL232">
            <v>23</v>
          </cell>
          <cell r="AM232">
            <v>13</v>
          </cell>
          <cell r="AN232">
            <v>9</v>
          </cell>
          <cell r="AO232">
            <v>14</v>
          </cell>
          <cell r="AP232">
            <v>19</v>
          </cell>
          <cell r="AQ232">
            <v>21</v>
          </cell>
          <cell r="AR232">
            <v>11</v>
          </cell>
          <cell r="AS232">
            <v>8</v>
          </cell>
          <cell r="AT232">
            <v>16</v>
          </cell>
          <cell r="AU232">
            <v>15</v>
          </cell>
          <cell r="AV232">
            <v>20</v>
          </cell>
          <cell r="AW232">
            <v>9</v>
          </cell>
          <cell r="AX232">
            <v>8</v>
          </cell>
          <cell r="AY232">
            <v>13</v>
          </cell>
          <cell r="AZ232">
            <v>15</v>
          </cell>
          <cell r="BA232">
            <v>21</v>
          </cell>
          <cell r="BB232">
            <v>12</v>
          </cell>
          <cell r="BC232">
            <v>10</v>
          </cell>
          <cell r="BD232">
            <v>18</v>
          </cell>
          <cell r="BE232">
            <v>17</v>
          </cell>
          <cell r="BF232">
            <v>24</v>
          </cell>
          <cell r="BG232">
            <v>12</v>
          </cell>
          <cell r="BH232">
            <v>12</v>
          </cell>
          <cell r="BI232">
            <v>16</v>
          </cell>
          <cell r="BJ232">
            <v>15</v>
          </cell>
          <cell r="BK232">
            <v>21</v>
          </cell>
          <cell r="BL232">
            <v>10</v>
          </cell>
          <cell r="BM232">
            <v>8</v>
          </cell>
          <cell r="BN232">
            <v>16</v>
          </cell>
          <cell r="BO232">
            <v>14</v>
          </cell>
          <cell r="BP232">
            <v>19</v>
          </cell>
          <cell r="BQ232">
            <v>12</v>
          </cell>
          <cell r="BR232">
            <v>12</v>
          </cell>
          <cell r="BS232">
            <v>13</v>
          </cell>
          <cell r="BT232">
            <v>7</v>
          </cell>
        </row>
        <row r="233">
          <cell r="AB233">
            <v>20</v>
          </cell>
          <cell r="AC233">
            <v>14</v>
          </cell>
          <cell r="AD233">
            <v>10</v>
          </cell>
          <cell r="AE233">
            <v>12</v>
          </cell>
          <cell r="AF233">
            <v>17</v>
          </cell>
          <cell r="AG233">
            <v>21</v>
          </cell>
          <cell r="AH233">
            <v>11</v>
          </cell>
          <cell r="AI233">
            <v>10</v>
          </cell>
          <cell r="AJ233">
            <v>19</v>
          </cell>
          <cell r="AK233">
            <v>18</v>
          </cell>
          <cell r="AL233">
            <v>19</v>
          </cell>
          <cell r="AM233">
            <v>14</v>
          </cell>
          <cell r="AN233">
            <v>17</v>
          </cell>
          <cell r="AO233">
            <v>18</v>
          </cell>
          <cell r="AP233">
            <v>20</v>
          </cell>
          <cell r="AQ233">
            <v>17</v>
          </cell>
          <cell r="AR233">
            <v>9</v>
          </cell>
          <cell r="AS233">
            <v>11</v>
          </cell>
          <cell r="AT233">
            <v>17</v>
          </cell>
          <cell r="AU233">
            <v>13</v>
          </cell>
          <cell r="AV233">
            <v>16</v>
          </cell>
          <cell r="AW233">
            <v>13</v>
          </cell>
          <cell r="AX233">
            <v>12</v>
          </cell>
          <cell r="AY233">
            <v>18</v>
          </cell>
          <cell r="AZ233">
            <v>11</v>
          </cell>
          <cell r="BA233">
            <v>21</v>
          </cell>
          <cell r="BB233">
            <v>13</v>
          </cell>
          <cell r="BC233">
            <v>13</v>
          </cell>
          <cell r="BD233">
            <v>16</v>
          </cell>
          <cell r="BE233">
            <v>9</v>
          </cell>
          <cell r="BF233">
            <v>22</v>
          </cell>
          <cell r="BG233">
            <v>13</v>
          </cell>
          <cell r="BH233">
            <v>19</v>
          </cell>
          <cell r="BI233">
            <v>18</v>
          </cell>
          <cell r="BJ233">
            <v>16</v>
          </cell>
          <cell r="BK233">
            <v>25</v>
          </cell>
          <cell r="BL233">
            <v>14</v>
          </cell>
          <cell r="BM233">
            <v>16</v>
          </cell>
          <cell r="BN233">
            <v>19</v>
          </cell>
          <cell r="BO233">
            <v>12</v>
          </cell>
          <cell r="BP233">
            <v>16</v>
          </cell>
          <cell r="BQ233">
            <v>12</v>
          </cell>
          <cell r="BR233">
            <v>16</v>
          </cell>
          <cell r="BS233">
            <v>13</v>
          </cell>
          <cell r="BT233">
            <v>1</v>
          </cell>
        </row>
        <row r="432">
          <cell r="AB432">
            <v>4</v>
          </cell>
          <cell r="AC432">
            <v>4</v>
          </cell>
          <cell r="AD432">
            <v>3</v>
          </cell>
          <cell r="AE432">
            <v>3</v>
          </cell>
          <cell r="AF432">
            <v>3</v>
          </cell>
          <cell r="AG432">
            <v>4</v>
          </cell>
          <cell r="AH432">
            <v>6</v>
          </cell>
          <cell r="AI432">
            <v>6</v>
          </cell>
          <cell r="AJ432">
            <v>3</v>
          </cell>
          <cell r="AK432">
            <v>3</v>
          </cell>
          <cell r="AL432">
            <v>5</v>
          </cell>
          <cell r="AM432">
            <v>6</v>
          </cell>
          <cell r="AN432">
            <v>5</v>
          </cell>
          <cell r="AO432">
            <v>4</v>
          </cell>
          <cell r="AP432">
            <v>3</v>
          </cell>
          <cell r="AQ432">
            <v>5</v>
          </cell>
          <cell r="AR432">
            <v>5</v>
          </cell>
          <cell r="AS432">
            <v>5</v>
          </cell>
          <cell r="AT432">
            <v>8</v>
          </cell>
          <cell r="AU432">
            <v>5</v>
          </cell>
          <cell r="AV432">
            <v>4</v>
          </cell>
          <cell r="AW432">
            <v>4</v>
          </cell>
          <cell r="AX432">
            <v>5</v>
          </cell>
          <cell r="AY432">
            <v>6</v>
          </cell>
          <cell r="AZ432">
            <v>4</v>
          </cell>
          <cell r="BA432">
            <v>5</v>
          </cell>
          <cell r="BB432">
            <v>7</v>
          </cell>
          <cell r="BC432">
            <v>3</v>
          </cell>
          <cell r="BD432">
            <v>5</v>
          </cell>
          <cell r="BE432">
            <v>7</v>
          </cell>
          <cell r="BF432">
            <v>7</v>
          </cell>
          <cell r="BG432">
            <v>7</v>
          </cell>
          <cell r="BH432">
            <v>3</v>
          </cell>
          <cell r="BI432">
            <v>3</v>
          </cell>
          <cell r="BJ432">
            <v>4</v>
          </cell>
          <cell r="BK432">
            <v>4</v>
          </cell>
          <cell r="BL432">
            <v>4</v>
          </cell>
          <cell r="BM432">
            <v>3</v>
          </cell>
          <cell r="BN432">
            <v>3</v>
          </cell>
          <cell r="BO432">
            <v>4</v>
          </cell>
          <cell r="BP432">
            <v>4</v>
          </cell>
          <cell r="BQ432">
            <v>4</v>
          </cell>
          <cell r="BR432">
            <v>4</v>
          </cell>
          <cell r="BS432">
            <v>1</v>
          </cell>
          <cell r="BT432">
            <v>0</v>
          </cell>
        </row>
        <row r="433">
          <cell r="AB433">
            <v>2</v>
          </cell>
          <cell r="AC433">
            <v>4</v>
          </cell>
          <cell r="AD433">
            <v>5</v>
          </cell>
          <cell r="AE433">
            <v>4</v>
          </cell>
          <cell r="AF433">
            <v>5</v>
          </cell>
          <cell r="AG433">
            <v>5</v>
          </cell>
          <cell r="AH433">
            <v>4</v>
          </cell>
          <cell r="AI433">
            <v>5</v>
          </cell>
          <cell r="AJ433">
            <v>5</v>
          </cell>
          <cell r="AK433">
            <v>3</v>
          </cell>
          <cell r="AL433">
            <v>5</v>
          </cell>
          <cell r="AM433">
            <v>7</v>
          </cell>
          <cell r="AN433">
            <v>4</v>
          </cell>
          <cell r="AO433">
            <v>4</v>
          </cell>
          <cell r="AP433">
            <v>3</v>
          </cell>
          <cell r="AQ433">
            <v>3</v>
          </cell>
          <cell r="AR433">
            <v>3</v>
          </cell>
          <cell r="AS433">
            <v>3</v>
          </cell>
          <cell r="AT433">
            <v>6</v>
          </cell>
          <cell r="AU433">
            <v>5</v>
          </cell>
          <cell r="AV433">
            <v>5</v>
          </cell>
          <cell r="AW433">
            <v>6</v>
          </cell>
          <cell r="AX433">
            <v>5</v>
          </cell>
          <cell r="AY433">
            <v>3</v>
          </cell>
          <cell r="AZ433">
            <v>4</v>
          </cell>
          <cell r="BA433">
            <v>3</v>
          </cell>
          <cell r="BB433">
            <v>2</v>
          </cell>
          <cell r="BC433">
            <v>4</v>
          </cell>
          <cell r="BD433">
            <v>7</v>
          </cell>
          <cell r="BE433">
            <v>8</v>
          </cell>
          <cell r="BF433">
            <v>8</v>
          </cell>
          <cell r="BG433">
            <v>7</v>
          </cell>
          <cell r="BH433">
            <v>5</v>
          </cell>
          <cell r="BI433">
            <v>8</v>
          </cell>
          <cell r="BJ433">
            <v>4</v>
          </cell>
          <cell r="BK433">
            <v>4</v>
          </cell>
          <cell r="BL433">
            <v>4</v>
          </cell>
          <cell r="BM433">
            <v>3</v>
          </cell>
          <cell r="BN433">
            <v>5</v>
          </cell>
          <cell r="BO433">
            <v>4</v>
          </cell>
          <cell r="BP433">
            <v>3</v>
          </cell>
          <cell r="BQ433">
            <v>3</v>
          </cell>
          <cell r="BR433">
            <v>3</v>
          </cell>
          <cell r="BS433">
            <v>3</v>
          </cell>
          <cell r="BT433">
            <v>2</v>
          </cell>
        </row>
        <row r="484">
          <cell r="AB484">
            <v>0</v>
          </cell>
          <cell r="AC484">
            <v>0</v>
          </cell>
          <cell r="AD484">
            <v>0</v>
          </cell>
          <cell r="AE484">
            <v>0</v>
          </cell>
          <cell r="AF484">
            <v>0</v>
          </cell>
          <cell r="AG484">
            <v>1</v>
          </cell>
          <cell r="AH484">
            <v>0</v>
          </cell>
          <cell r="AI484">
            <v>0</v>
          </cell>
          <cell r="AJ484">
            <v>0</v>
          </cell>
          <cell r="AK484">
            <v>0</v>
          </cell>
          <cell r="AL484">
            <v>0</v>
          </cell>
          <cell r="AM484">
            <v>0</v>
          </cell>
          <cell r="AN484">
            <v>0</v>
          </cell>
          <cell r="AO484">
            <v>0</v>
          </cell>
          <cell r="AP484">
            <v>0</v>
          </cell>
          <cell r="AQ484">
            <v>0</v>
          </cell>
          <cell r="AR484">
            <v>0</v>
          </cell>
          <cell r="AS484">
            <v>0</v>
          </cell>
          <cell r="AT484">
            <v>0</v>
          </cell>
          <cell r="AU484">
            <v>0</v>
          </cell>
          <cell r="AV484">
            <v>0</v>
          </cell>
          <cell r="AW484">
            <v>0</v>
          </cell>
          <cell r="AX484">
            <v>0</v>
          </cell>
          <cell r="AY484">
            <v>0</v>
          </cell>
          <cell r="AZ484">
            <v>0</v>
          </cell>
          <cell r="BA484">
            <v>0</v>
          </cell>
          <cell r="BB484">
            <v>0</v>
          </cell>
          <cell r="BC484">
            <v>1</v>
          </cell>
          <cell r="BD484">
            <v>0</v>
          </cell>
          <cell r="BE484">
            <v>0</v>
          </cell>
          <cell r="BF484">
            <v>0</v>
          </cell>
          <cell r="BG484">
            <v>0</v>
          </cell>
          <cell r="BH484">
            <v>0</v>
          </cell>
          <cell r="BI484">
            <v>0</v>
          </cell>
          <cell r="BJ484">
            <v>0</v>
          </cell>
          <cell r="BK484">
            <v>0</v>
          </cell>
          <cell r="BL484">
            <v>0</v>
          </cell>
          <cell r="BM484">
            <v>0</v>
          </cell>
          <cell r="BN484">
            <v>0</v>
          </cell>
          <cell r="BO484">
            <v>0</v>
          </cell>
          <cell r="BP484">
            <v>0</v>
          </cell>
          <cell r="BQ484">
            <v>1</v>
          </cell>
          <cell r="BR484">
            <v>0</v>
          </cell>
          <cell r="BS484">
            <v>0</v>
          </cell>
          <cell r="BT484">
            <v>0</v>
          </cell>
        </row>
        <row r="485">
          <cell r="AB485">
            <v>0</v>
          </cell>
          <cell r="AC485">
            <v>0</v>
          </cell>
          <cell r="AD485">
            <v>0</v>
          </cell>
          <cell r="AE485">
            <v>0</v>
          </cell>
          <cell r="AF485">
            <v>0</v>
          </cell>
          <cell r="AG485">
            <v>1</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row>
        <row r="492">
          <cell r="AB492">
            <v>2</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2</v>
          </cell>
          <cell r="AQ492">
            <v>0</v>
          </cell>
          <cell r="AR492">
            <v>0</v>
          </cell>
          <cell r="AS492">
            <v>0</v>
          </cell>
          <cell r="AT492">
            <v>0</v>
          </cell>
          <cell r="AU492">
            <v>0</v>
          </cell>
          <cell r="AV492">
            <v>0</v>
          </cell>
          <cell r="AW492">
            <v>0</v>
          </cell>
          <cell r="AX492">
            <v>0</v>
          </cell>
          <cell r="AY492">
            <v>0</v>
          </cell>
          <cell r="AZ492">
            <v>0</v>
          </cell>
          <cell r="BA492">
            <v>0</v>
          </cell>
          <cell r="BB492">
            <v>0</v>
          </cell>
          <cell r="BC492">
            <v>0</v>
          </cell>
          <cell r="BD492">
            <v>0</v>
          </cell>
          <cell r="BE492">
            <v>0</v>
          </cell>
          <cell r="BF492">
            <v>2</v>
          </cell>
          <cell r="BG492">
            <v>0</v>
          </cell>
          <cell r="BH492">
            <v>0</v>
          </cell>
          <cell r="BI492">
            <v>0</v>
          </cell>
          <cell r="BJ492">
            <v>0</v>
          </cell>
          <cell r="BK492">
            <v>0</v>
          </cell>
          <cell r="BL492">
            <v>0</v>
          </cell>
          <cell r="BM492">
            <v>0</v>
          </cell>
          <cell r="BN492">
            <v>0</v>
          </cell>
          <cell r="BO492">
            <v>0</v>
          </cell>
          <cell r="BP492">
            <v>0</v>
          </cell>
          <cell r="BQ492">
            <v>0</v>
          </cell>
          <cell r="BR492">
            <v>1</v>
          </cell>
          <cell r="BS492">
            <v>1</v>
          </cell>
          <cell r="BT492">
            <v>0</v>
          </cell>
        </row>
        <row r="493">
          <cell r="AB493">
            <v>1</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1</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1</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row>
      </sheetData>
      <sheetData sheetId="1" refreshError="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DANIEL GONZALEZ" id="{A05A066E-5C61-4C53-A9D5-C9875BC5120A}" userId="S::sst@subredsur.gov.co::6b95ecf3-1a67-48ca-9757-8e2ba8bc22d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20" dT="2026-01-28T14:41:55.64" personId="{A05A066E-5C61-4C53-A9D5-C9875BC5120A}" id="{EF493666-D455-42DD-8C84-B92D6E1FB034}">
    <text>INFORME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812A9-A72E-4B10-AF84-6C4C3629AD2C}">
  <sheetPr>
    <pageSetUpPr fitToPage="1"/>
  </sheetPr>
  <dimension ref="A1:BZ558"/>
  <sheetViews>
    <sheetView zoomScaleNormal="100" zoomScaleSheetLayoutView="70" workbookViewId="0">
      <pane xSplit="5" ySplit="7" topLeftCell="F11" activePane="bottomRight" state="frozen"/>
      <selection pane="topRight" activeCell="F1" sqref="F1"/>
      <selection pane="bottomLeft" activeCell="A8" sqref="A8"/>
      <selection pane="bottomRight" sqref="A1:XFD1048576"/>
    </sheetView>
  </sheetViews>
  <sheetFormatPr baseColWidth="10" defaultColWidth="11.42578125" defaultRowHeight="12.75" outlineLevelRow="2" x14ac:dyDescent="0.25"/>
  <cols>
    <col min="1" max="1" width="7.42578125" style="278" customWidth="1"/>
    <col min="2" max="2" width="8.42578125" style="293" customWidth="1"/>
    <col min="3" max="3" width="14.42578125" style="293" customWidth="1"/>
    <col min="4" max="4" width="17.5703125" style="293" customWidth="1"/>
    <col min="5" max="5" width="31.42578125" style="278" customWidth="1"/>
    <col min="6" max="6" width="32.5703125" style="278" customWidth="1"/>
    <col min="7" max="7" width="3.42578125" style="278" customWidth="1"/>
    <col min="8" max="8" width="3" style="219" customWidth="1"/>
    <col min="9" max="11" width="3.7109375" style="219" customWidth="1"/>
    <col min="12" max="12" width="5.42578125" style="219" customWidth="1"/>
    <col min="13" max="13" width="21.42578125" style="278" customWidth="1"/>
    <col min="14" max="14" width="23.140625" style="278" customWidth="1"/>
    <col min="15" max="18" width="4.42578125" style="219" bestFit="1" customWidth="1"/>
    <col min="19" max="19" width="5.28515625" style="219" customWidth="1"/>
    <col min="20" max="20" width="4.42578125" style="219" bestFit="1" customWidth="1"/>
    <col min="21" max="21" width="4.7109375" style="219" customWidth="1"/>
    <col min="22" max="22" width="4.42578125" style="219" bestFit="1" customWidth="1"/>
    <col min="23" max="23" width="4.5703125" style="219" customWidth="1"/>
    <col min="24" max="24" width="4.42578125" style="219" bestFit="1" customWidth="1"/>
    <col min="25" max="25" width="4" style="219" customWidth="1"/>
    <col min="26" max="26" width="3.7109375" style="219" bestFit="1" customWidth="1"/>
    <col min="27" max="27" width="4.42578125" style="219" hidden="1" customWidth="1"/>
    <col min="28" max="41" width="4.42578125" style="219" bestFit="1" customWidth="1"/>
    <col min="42" max="42" width="4.42578125" style="219" customWidth="1"/>
    <col min="43" max="47" width="4.42578125" style="219" bestFit="1" customWidth="1"/>
    <col min="48" max="48" width="4.42578125" style="219" customWidth="1"/>
    <col min="49" max="50" width="4.42578125" style="219" bestFit="1" customWidth="1"/>
    <col min="51" max="51" width="4.42578125" style="219" customWidth="1"/>
    <col min="52" max="52" width="4.42578125" style="219" bestFit="1" customWidth="1"/>
    <col min="53" max="55" width="4.42578125" style="219" customWidth="1"/>
    <col min="56" max="56" width="5.85546875" style="219" customWidth="1"/>
    <col min="57" max="64" width="4.42578125" style="219" customWidth="1"/>
    <col min="65" max="68" width="10.7109375" style="278" customWidth="1"/>
    <col min="69" max="69" width="11.42578125" style="278" customWidth="1"/>
    <col min="70" max="73" width="11.140625" style="278" customWidth="1"/>
    <col min="74" max="74" width="9.42578125" style="278" customWidth="1"/>
    <col min="75" max="16384" width="11.42578125" style="278"/>
  </cols>
  <sheetData>
    <row r="1" spans="1:78" s="146" customFormat="1" ht="35.1" customHeight="1" x14ac:dyDescent="0.25">
      <c r="A1" s="297"/>
      <c r="B1" s="297"/>
      <c r="C1" s="297"/>
      <c r="D1" s="297"/>
      <c r="E1" s="297"/>
      <c r="F1" s="298" t="s">
        <v>0</v>
      </c>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299"/>
      <c r="BL1" s="300"/>
      <c r="BM1" s="573"/>
      <c r="BN1" s="573"/>
      <c r="BO1" s="573"/>
      <c r="BP1" s="573"/>
      <c r="BQ1" s="573"/>
      <c r="BR1" s="573"/>
      <c r="BS1" s="573"/>
      <c r="BT1" s="573"/>
      <c r="BU1" s="573"/>
      <c r="BV1" s="573"/>
      <c r="BW1" s="145"/>
    </row>
    <row r="2" spans="1:78" s="148" customFormat="1" ht="35.1" customHeight="1" x14ac:dyDescent="0.25">
      <c r="A2" s="297"/>
      <c r="B2" s="297"/>
      <c r="C2" s="297"/>
      <c r="D2" s="297"/>
      <c r="E2" s="297"/>
      <c r="F2" s="298" t="s">
        <v>1</v>
      </c>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300"/>
      <c r="BM2" s="573"/>
      <c r="BN2" s="573"/>
      <c r="BO2" s="573"/>
      <c r="BP2" s="573"/>
      <c r="BQ2" s="573"/>
      <c r="BR2" s="573"/>
      <c r="BS2" s="573"/>
      <c r="BT2" s="573"/>
      <c r="BU2" s="573"/>
      <c r="BV2" s="573"/>
      <c r="BW2" s="147"/>
    </row>
    <row r="3" spans="1:78" s="148" customFormat="1" ht="18" customHeight="1" x14ac:dyDescent="0.25">
      <c r="A3" s="619" t="s">
        <v>599</v>
      </c>
      <c r="B3" s="620"/>
      <c r="C3" s="620"/>
      <c r="D3" s="620"/>
      <c r="E3" s="620"/>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c r="AK3" s="621"/>
      <c r="AL3" s="621"/>
      <c r="AM3" s="621"/>
      <c r="AN3" s="621"/>
      <c r="AO3" s="621"/>
      <c r="AP3" s="621"/>
      <c r="AQ3" s="621"/>
      <c r="AR3" s="621"/>
      <c r="AS3" s="621"/>
      <c r="AT3" s="621"/>
      <c r="AU3" s="621"/>
      <c r="AV3" s="621"/>
      <c r="AW3" s="621"/>
      <c r="AX3" s="621"/>
      <c r="AY3" s="621"/>
      <c r="AZ3" s="621"/>
      <c r="BA3" s="621"/>
      <c r="BB3" s="621"/>
      <c r="BC3" s="621"/>
      <c r="BD3" s="621"/>
      <c r="BE3" s="621"/>
      <c r="BF3" s="621"/>
      <c r="BG3" s="621"/>
      <c r="BH3" s="621"/>
      <c r="BI3" s="621"/>
      <c r="BJ3" s="621"/>
      <c r="BK3" s="621"/>
      <c r="BL3" s="621"/>
      <c r="BM3" s="621"/>
      <c r="BN3" s="621"/>
      <c r="BO3" s="621"/>
      <c r="BP3" s="621"/>
      <c r="BQ3" s="621"/>
      <c r="BR3" s="621"/>
      <c r="BS3" s="621"/>
      <c r="BT3" s="621"/>
      <c r="BU3" s="621"/>
      <c r="BV3" s="622"/>
      <c r="BW3" s="147"/>
    </row>
    <row r="4" spans="1:78" s="148" customFormat="1" ht="15.75" customHeight="1" thickBot="1" x14ac:dyDescent="0.3">
      <c r="A4" s="619"/>
      <c r="B4" s="623"/>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23"/>
      <c r="AQ4" s="623"/>
      <c r="AR4" s="623"/>
      <c r="AS4" s="623"/>
      <c r="AT4" s="623"/>
      <c r="AU4" s="623"/>
      <c r="AV4" s="623"/>
      <c r="AW4" s="623"/>
      <c r="AX4" s="623"/>
      <c r="AY4" s="623"/>
      <c r="AZ4" s="623"/>
      <c r="BA4" s="623"/>
      <c r="BB4" s="623"/>
      <c r="BC4" s="623"/>
      <c r="BD4" s="623"/>
      <c r="BE4" s="623"/>
      <c r="BF4" s="623"/>
      <c r="BG4" s="623"/>
      <c r="BH4" s="623"/>
      <c r="BI4" s="623"/>
      <c r="BJ4" s="623"/>
      <c r="BK4" s="623"/>
      <c r="BL4" s="623"/>
      <c r="BM4" s="623"/>
      <c r="BN4" s="623"/>
      <c r="BO4" s="623"/>
      <c r="BP4" s="623"/>
      <c r="BQ4" s="623"/>
      <c r="BR4" s="623"/>
      <c r="BS4" s="623"/>
      <c r="BT4" s="623"/>
      <c r="BU4" s="623"/>
      <c r="BV4" s="624"/>
      <c r="BW4" s="149"/>
    </row>
    <row r="5" spans="1:78" s="149" customFormat="1" ht="30" customHeight="1" thickBot="1" x14ac:dyDescent="0.3">
      <c r="A5" s="596" t="s">
        <v>2</v>
      </c>
      <c r="B5" s="596" t="s">
        <v>3</v>
      </c>
      <c r="C5" s="598" t="s">
        <v>4</v>
      </c>
      <c r="D5" s="596"/>
      <c r="E5" s="596" t="s">
        <v>5</v>
      </c>
      <c r="F5" s="597" t="s">
        <v>6</v>
      </c>
      <c r="G5" s="150"/>
      <c r="H5" s="625" t="s">
        <v>7</v>
      </c>
      <c r="I5" s="625"/>
      <c r="J5" s="625"/>
      <c r="K5" s="625"/>
      <c r="L5" s="625"/>
      <c r="M5" s="603" t="s">
        <v>8</v>
      </c>
      <c r="N5" s="603"/>
      <c r="O5" s="618">
        <v>2026</v>
      </c>
      <c r="P5" s="618"/>
      <c r="Q5" s="618"/>
      <c r="R5" s="618"/>
      <c r="S5" s="618"/>
      <c r="T5" s="618"/>
      <c r="U5" s="618"/>
      <c r="V5" s="618"/>
      <c r="W5" s="618"/>
      <c r="X5" s="618"/>
      <c r="Y5" s="618"/>
      <c r="Z5" s="618"/>
      <c r="AA5" s="618"/>
      <c r="AB5" s="618"/>
      <c r="AC5" s="618"/>
      <c r="AD5" s="618"/>
      <c r="AE5" s="618"/>
      <c r="AF5" s="618"/>
      <c r="AG5" s="618"/>
      <c r="AH5" s="618"/>
      <c r="AI5" s="618"/>
      <c r="AJ5" s="618"/>
      <c r="AK5" s="618"/>
      <c r="AL5" s="618"/>
      <c r="AM5" s="618"/>
      <c r="AN5" s="618"/>
      <c r="AO5" s="618"/>
      <c r="AP5" s="618"/>
      <c r="AQ5" s="618"/>
      <c r="AR5" s="618"/>
      <c r="AS5" s="618"/>
      <c r="AT5" s="618"/>
      <c r="AU5" s="618"/>
      <c r="AV5" s="618"/>
      <c r="AW5" s="618"/>
      <c r="AX5" s="618"/>
      <c r="AY5" s="618"/>
      <c r="AZ5" s="618"/>
      <c r="BA5" s="618"/>
      <c r="BB5" s="618"/>
      <c r="BC5" s="618"/>
      <c r="BD5" s="618"/>
      <c r="BE5" s="618"/>
      <c r="BF5" s="618"/>
      <c r="BG5" s="618"/>
      <c r="BH5" s="618"/>
      <c r="BI5" s="618"/>
      <c r="BJ5" s="618"/>
      <c r="BK5" s="618"/>
      <c r="BL5" s="618"/>
      <c r="BM5" s="595" t="s">
        <v>9</v>
      </c>
      <c r="BN5" s="595"/>
      <c r="BO5" s="595"/>
      <c r="BP5" s="595"/>
      <c r="BQ5" s="595"/>
      <c r="BR5" s="595" t="s">
        <v>10</v>
      </c>
      <c r="BS5" s="595"/>
      <c r="BT5" s="595"/>
      <c r="BU5" s="595"/>
      <c r="BV5" s="595"/>
    </row>
    <row r="6" spans="1:78" s="149" customFormat="1" ht="30.75" customHeight="1" thickBot="1" x14ac:dyDescent="0.3">
      <c r="A6" s="596"/>
      <c r="B6" s="596"/>
      <c r="C6" s="598"/>
      <c r="D6" s="596"/>
      <c r="E6" s="596"/>
      <c r="F6" s="598"/>
      <c r="G6" s="150"/>
      <c r="H6" s="591" t="s">
        <v>11</v>
      </c>
      <c r="I6" s="591" t="s">
        <v>12</v>
      </c>
      <c r="J6" s="591" t="s">
        <v>13</v>
      </c>
      <c r="K6" s="591" t="s">
        <v>14</v>
      </c>
      <c r="L6" s="602" t="s">
        <v>15</v>
      </c>
      <c r="M6" s="603"/>
      <c r="N6" s="603"/>
      <c r="O6" s="593" t="s">
        <v>16</v>
      </c>
      <c r="P6" s="593"/>
      <c r="Q6" s="593"/>
      <c r="R6" s="593"/>
      <c r="S6" s="593" t="s">
        <v>17</v>
      </c>
      <c r="T6" s="593"/>
      <c r="U6" s="593"/>
      <c r="V6" s="593"/>
      <c r="W6" s="592" t="s">
        <v>18</v>
      </c>
      <c r="X6" s="592"/>
      <c r="Y6" s="592"/>
      <c r="Z6" s="592"/>
      <c r="AA6" s="151" t="s">
        <v>19</v>
      </c>
      <c r="AB6" s="428" t="s">
        <v>19</v>
      </c>
      <c r="AC6" s="429"/>
      <c r="AD6" s="429"/>
      <c r="AE6" s="430"/>
      <c r="AF6" s="594" t="s">
        <v>20</v>
      </c>
      <c r="AG6" s="594"/>
      <c r="AH6" s="594"/>
      <c r="AI6" s="594"/>
      <c r="AJ6" s="590" t="s">
        <v>21</v>
      </c>
      <c r="AK6" s="590"/>
      <c r="AL6" s="590"/>
      <c r="AM6" s="590"/>
      <c r="AN6" s="593" t="s">
        <v>22</v>
      </c>
      <c r="AO6" s="593"/>
      <c r="AP6" s="593"/>
      <c r="AQ6" s="593"/>
      <c r="AR6" s="593"/>
      <c r="AS6" s="593" t="s">
        <v>23</v>
      </c>
      <c r="AT6" s="593"/>
      <c r="AU6" s="593"/>
      <c r="AV6" s="593"/>
      <c r="AW6" s="617" t="s">
        <v>24</v>
      </c>
      <c r="AX6" s="617"/>
      <c r="AY6" s="617"/>
      <c r="AZ6" s="617"/>
      <c r="BA6" s="594" t="s">
        <v>25</v>
      </c>
      <c r="BB6" s="594"/>
      <c r="BC6" s="594"/>
      <c r="BD6" s="594"/>
      <c r="BE6" s="594" t="s">
        <v>26</v>
      </c>
      <c r="BF6" s="594"/>
      <c r="BG6" s="594"/>
      <c r="BH6" s="594"/>
      <c r="BI6" s="590" t="s">
        <v>27</v>
      </c>
      <c r="BJ6" s="590"/>
      <c r="BK6" s="590"/>
      <c r="BL6" s="590"/>
      <c r="BM6" s="595"/>
      <c r="BN6" s="595"/>
      <c r="BO6" s="595"/>
      <c r="BP6" s="595"/>
      <c r="BQ6" s="595"/>
      <c r="BR6" s="595"/>
      <c r="BS6" s="595"/>
      <c r="BT6" s="595"/>
      <c r="BU6" s="595"/>
      <c r="BV6" s="595"/>
    </row>
    <row r="7" spans="1:78" s="149" customFormat="1" ht="53.25" customHeight="1" thickBot="1" x14ac:dyDescent="0.3">
      <c r="A7" s="596"/>
      <c r="B7" s="596"/>
      <c r="C7" s="599"/>
      <c r="D7" s="596"/>
      <c r="E7" s="596"/>
      <c r="F7" s="599"/>
      <c r="G7" s="152"/>
      <c r="H7" s="591"/>
      <c r="I7" s="591"/>
      <c r="J7" s="591"/>
      <c r="K7" s="591"/>
      <c r="L7" s="602"/>
      <c r="M7" s="153" t="s">
        <v>28</v>
      </c>
      <c r="N7" s="154" t="s">
        <v>29</v>
      </c>
      <c r="O7" s="155" t="s">
        <v>30</v>
      </c>
      <c r="P7" s="155" t="s">
        <v>31</v>
      </c>
      <c r="Q7" s="155" t="s">
        <v>32</v>
      </c>
      <c r="R7" s="155" t="s">
        <v>33</v>
      </c>
      <c r="S7" s="155" t="s">
        <v>34</v>
      </c>
      <c r="T7" s="155" t="s">
        <v>35</v>
      </c>
      <c r="U7" s="155" t="s">
        <v>36</v>
      </c>
      <c r="V7" s="155" t="s">
        <v>37</v>
      </c>
      <c r="W7" s="155" t="s">
        <v>34</v>
      </c>
      <c r="X7" s="155" t="s">
        <v>35</v>
      </c>
      <c r="Y7" s="155" t="s">
        <v>36</v>
      </c>
      <c r="Z7" s="155" t="s">
        <v>38</v>
      </c>
      <c r="AA7" s="155" t="s">
        <v>39</v>
      </c>
      <c r="AB7" s="155" t="s">
        <v>40</v>
      </c>
      <c r="AC7" s="155" t="s">
        <v>41</v>
      </c>
      <c r="AD7" s="155" t="s">
        <v>42</v>
      </c>
      <c r="AE7" s="155" t="s">
        <v>43</v>
      </c>
      <c r="AF7" s="155" t="s">
        <v>44</v>
      </c>
      <c r="AG7" s="155" t="s">
        <v>45</v>
      </c>
      <c r="AH7" s="155" t="s">
        <v>46</v>
      </c>
      <c r="AI7" s="155" t="s">
        <v>47</v>
      </c>
      <c r="AJ7" s="155" t="s">
        <v>48</v>
      </c>
      <c r="AK7" s="155" t="s">
        <v>49</v>
      </c>
      <c r="AL7" s="155" t="s">
        <v>50</v>
      </c>
      <c r="AM7" s="155" t="s">
        <v>51</v>
      </c>
      <c r="AN7" s="155" t="s">
        <v>52</v>
      </c>
      <c r="AO7" s="155" t="s">
        <v>53</v>
      </c>
      <c r="AP7" s="155" t="s">
        <v>41</v>
      </c>
      <c r="AQ7" s="155" t="s">
        <v>54</v>
      </c>
      <c r="AR7" s="155" t="s">
        <v>55</v>
      </c>
      <c r="AS7" s="155" t="s">
        <v>34</v>
      </c>
      <c r="AT7" s="155" t="s">
        <v>56</v>
      </c>
      <c r="AU7" s="155" t="s">
        <v>57</v>
      </c>
      <c r="AV7" s="155" t="s">
        <v>38</v>
      </c>
      <c r="AW7" s="155" t="s">
        <v>39</v>
      </c>
      <c r="AX7" s="155" t="s">
        <v>58</v>
      </c>
      <c r="AY7" s="155" t="s">
        <v>59</v>
      </c>
      <c r="AZ7" s="155" t="s">
        <v>60</v>
      </c>
      <c r="BA7" s="155" t="s">
        <v>61</v>
      </c>
      <c r="BB7" s="155" t="s">
        <v>62</v>
      </c>
      <c r="BC7" s="155" t="s">
        <v>32</v>
      </c>
      <c r="BD7" s="155" t="s">
        <v>33</v>
      </c>
      <c r="BE7" s="155" t="s">
        <v>63</v>
      </c>
      <c r="BF7" s="155" t="s">
        <v>35</v>
      </c>
      <c r="BG7" s="155" t="s">
        <v>64</v>
      </c>
      <c r="BH7" s="155" t="s">
        <v>65</v>
      </c>
      <c r="BI7" s="155" t="s">
        <v>66</v>
      </c>
      <c r="BJ7" s="155" t="s">
        <v>59</v>
      </c>
      <c r="BK7" s="155" t="s">
        <v>67</v>
      </c>
      <c r="BL7" s="155" t="s">
        <v>68</v>
      </c>
      <c r="BM7" s="156" t="s">
        <v>69</v>
      </c>
      <c r="BN7" s="157" t="s">
        <v>70</v>
      </c>
      <c r="BO7" s="157" t="s">
        <v>71</v>
      </c>
      <c r="BP7" s="157" t="s">
        <v>72</v>
      </c>
      <c r="BQ7" s="158" t="s">
        <v>73</v>
      </c>
      <c r="BR7" s="159" t="s">
        <v>69</v>
      </c>
      <c r="BS7" s="159" t="s">
        <v>70</v>
      </c>
      <c r="BT7" s="159" t="s">
        <v>71</v>
      </c>
      <c r="BU7" s="159" t="s">
        <v>72</v>
      </c>
      <c r="BV7" s="158" t="s">
        <v>73</v>
      </c>
    </row>
    <row r="8" spans="1:78" s="205" customFormat="1" ht="25.5" customHeight="1" thickBot="1" x14ac:dyDescent="0.3">
      <c r="A8" s="576"/>
      <c r="B8" s="605">
        <v>0.94</v>
      </c>
      <c r="C8" s="607" t="s">
        <v>74</v>
      </c>
      <c r="D8" s="608"/>
      <c r="E8" s="609"/>
      <c r="F8" s="600" t="s">
        <v>75</v>
      </c>
      <c r="G8" s="160" t="s">
        <v>76</v>
      </c>
      <c r="H8" s="363" t="s">
        <v>77</v>
      </c>
      <c r="I8" s="363" t="s">
        <v>77</v>
      </c>
      <c r="J8" s="363"/>
      <c r="K8" s="363"/>
      <c r="L8" s="363" t="s">
        <v>77</v>
      </c>
      <c r="M8" s="456" t="s">
        <v>78</v>
      </c>
      <c r="N8" s="352" t="s">
        <v>79</v>
      </c>
      <c r="O8" s="161">
        <f t="shared" ref="O8:Z8" si="0">+(O10+O30+O36+O52+O60+O66+O72+O82+O92)</f>
        <v>0</v>
      </c>
      <c r="P8" s="161">
        <f t="shared" si="0"/>
        <v>0</v>
      </c>
      <c r="Q8" s="161">
        <f t="shared" si="0"/>
        <v>3</v>
      </c>
      <c r="R8" s="161">
        <f t="shared" si="0"/>
        <v>4</v>
      </c>
      <c r="S8" s="161">
        <f t="shared" si="0"/>
        <v>2</v>
      </c>
      <c r="T8" s="161">
        <f t="shared" si="0"/>
        <v>1</v>
      </c>
      <c r="U8" s="161">
        <f t="shared" si="0"/>
        <v>0</v>
      </c>
      <c r="V8" s="161">
        <f t="shared" si="0"/>
        <v>3</v>
      </c>
      <c r="W8" s="161">
        <f t="shared" si="0"/>
        <v>1</v>
      </c>
      <c r="X8" s="161">
        <f t="shared" si="0"/>
        <v>1</v>
      </c>
      <c r="Y8" s="161">
        <f t="shared" si="0"/>
        <v>1</v>
      </c>
      <c r="Z8" s="161">
        <f t="shared" si="0"/>
        <v>8</v>
      </c>
      <c r="AA8" s="161"/>
      <c r="AB8" s="161">
        <f t="shared" ref="AB8:BL8" si="1">+(AB10+AB30+AB36+AB52+AB60+AB66+AB72+AB82+AB92)</f>
        <v>4</v>
      </c>
      <c r="AC8" s="161">
        <f t="shared" si="1"/>
        <v>2</v>
      </c>
      <c r="AD8" s="161">
        <f t="shared" si="1"/>
        <v>1</v>
      </c>
      <c r="AE8" s="161">
        <f t="shared" si="1"/>
        <v>7</v>
      </c>
      <c r="AF8" s="161">
        <f t="shared" si="1"/>
        <v>1</v>
      </c>
      <c r="AG8" s="161">
        <f t="shared" si="1"/>
        <v>1</v>
      </c>
      <c r="AH8" s="161">
        <f t="shared" si="1"/>
        <v>0</v>
      </c>
      <c r="AI8" s="161">
        <f t="shared" si="1"/>
        <v>3</v>
      </c>
      <c r="AJ8" s="161">
        <f t="shared" si="1"/>
        <v>1</v>
      </c>
      <c r="AK8" s="161">
        <f t="shared" si="1"/>
        <v>1</v>
      </c>
      <c r="AL8" s="161">
        <f t="shared" si="1"/>
        <v>2</v>
      </c>
      <c r="AM8" s="161">
        <f t="shared" si="1"/>
        <v>8</v>
      </c>
      <c r="AN8" s="161">
        <f t="shared" si="1"/>
        <v>3</v>
      </c>
      <c r="AO8" s="161">
        <f t="shared" si="1"/>
        <v>1</v>
      </c>
      <c r="AP8" s="161">
        <f t="shared" si="1"/>
        <v>0</v>
      </c>
      <c r="AQ8" s="161">
        <f t="shared" si="1"/>
        <v>1</v>
      </c>
      <c r="AR8" s="161">
        <f t="shared" si="1"/>
        <v>3</v>
      </c>
      <c r="AS8" s="161">
        <f t="shared" si="1"/>
        <v>2</v>
      </c>
      <c r="AT8" s="161">
        <f t="shared" si="1"/>
        <v>1</v>
      </c>
      <c r="AU8" s="161">
        <f t="shared" si="1"/>
        <v>0</v>
      </c>
      <c r="AV8" s="161">
        <f t="shared" si="1"/>
        <v>4</v>
      </c>
      <c r="AW8" s="161">
        <f t="shared" si="1"/>
        <v>1</v>
      </c>
      <c r="AX8" s="161">
        <f t="shared" si="1"/>
        <v>2</v>
      </c>
      <c r="AY8" s="161">
        <f t="shared" si="1"/>
        <v>1</v>
      </c>
      <c r="AZ8" s="161">
        <f t="shared" si="1"/>
        <v>4</v>
      </c>
      <c r="BA8" s="161">
        <f t="shared" si="1"/>
        <v>3</v>
      </c>
      <c r="BB8" s="161">
        <f t="shared" si="1"/>
        <v>1</v>
      </c>
      <c r="BC8" s="161">
        <f t="shared" si="1"/>
        <v>0</v>
      </c>
      <c r="BD8" s="161">
        <f t="shared" si="1"/>
        <v>3</v>
      </c>
      <c r="BE8" s="161">
        <f t="shared" si="1"/>
        <v>1</v>
      </c>
      <c r="BF8" s="161">
        <f t="shared" si="1"/>
        <v>1</v>
      </c>
      <c r="BG8" s="161">
        <f t="shared" si="1"/>
        <v>1</v>
      </c>
      <c r="BH8" s="161">
        <f t="shared" si="1"/>
        <v>4</v>
      </c>
      <c r="BI8" s="161">
        <f t="shared" si="1"/>
        <v>3</v>
      </c>
      <c r="BJ8" s="161">
        <f t="shared" si="1"/>
        <v>2</v>
      </c>
      <c r="BK8" s="161">
        <f t="shared" si="1"/>
        <v>5</v>
      </c>
      <c r="BL8" s="161">
        <f t="shared" si="1"/>
        <v>4</v>
      </c>
      <c r="BM8" s="162">
        <f>+SUM(O8:Z8)</f>
        <v>24</v>
      </c>
      <c r="BN8" s="162">
        <f>+SUM(AB8:AM8)</f>
        <v>31</v>
      </c>
      <c r="BO8" s="162">
        <f>+SUM(AN8:AZ8)</f>
        <v>23</v>
      </c>
      <c r="BP8" s="162">
        <f>+SUM(BA8:BL8)</f>
        <v>28</v>
      </c>
      <c r="BQ8" s="68">
        <f>+BM8+BN8+BO8+BP8</f>
        <v>106</v>
      </c>
      <c r="BR8" s="310">
        <f>+SUM(BM9)/(BM8)</f>
        <v>0</v>
      </c>
      <c r="BS8" s="310">
        <f>+SUM(BN9)/(BN8)</f>
        <v>0</v>
      </c>
      <c r="BT8" s="310">
        <f>+SUM(BO9)/(BO8)</f>
        <v>0</v>
      </c>
      <c r="BU8" s="310">
        <f>+SUM(BP9)/(BP8)</f>
        <v>0</v>
      </c>
      <c r="BV8" s="310">
        <f>+SUM(BQ9)/(BQ8)</f>
        <v>0</v>
      </c>
      <c r="BW8" s="149"/>
    </row>
    <row r="9" spans="1:78" s="205" customFormat="1" ht="26.25" customHeight="1" thickBot="1" x14ac:dyDescent="0.3">
      <c r="A9" s="577"/>
      <c r="B9" s="606"/>
      <c r="C9" s="610"/>
      <c r="D9" s="611"/>
      <c r="E9" s="612"/>
      <c r="F9" s="601"/>
      <c r="G9" s="160" t="s">
        <v>80</v>
      </c>
      <c r="H9" s="363"/>
      <c r="I9" s="363"/>
      <c r="J9" s="363"/>
      <c r="K9" s="363"/>
      <c r="L9" s="363"/>
      <c r="M9" s="456"/>
      <c r="N9" s="352"/>
      <c r="O9" s="163">
        <f t="shared" ref="O9:Z9" si="2">+(O11+O31+O37+O53+O61+O67+O73+O83+O93)</f>
        <v>0</v>
      </c>
      <c r="P9" s="163">
        <f t="shared" si="2"/>
        <v>0</v>
      </c>
      <c r="Q9" s="163">
        <f t="shared" si="2"/>
        <v>0</v>
      </c>
      <c r="R9" s="163">
        <f t="shared" si="2"/>
        <v>0</v>
      </c>
      <c r="S9" s="163">
        <f t="shared" si="2"/>
        <v>0</v>
      </c>
      <c r="T9" s="163">
        <f t="shared" si="2"/>
        <v>0</v>
      </c>
      <c r="U9" s="163">
        <f t="shared" si="2"/>
        <v>0</v>
      </c>
      <c r="V9" s="163">
        <f t="shared" si="2"/>
        <v>0</v>
      </c>
      <c r="W9" s="163">
        <f t="shared" si="2"/>
        <v>0</v>
      </c>
      <c r="X9" s="163">
        <f t="shared" si="2"/>
        <v>0</v>
      </c>
      <c r="Y9" s="163">
        <f t="shared" si="2"/>
        <v>0</v>
      </c>
      <c r="Z9" s="163">
        <f t="shared" si="2"/>
        <v>0</v>
      </c>
      <c r="AA9" s="163"/>
      <c r="AB9" s="163">
        <f t="shared" ref="AB9:BL9" si="3">+(AB11+AB31+AB37+AB53+AB61+AB67+AB73+AB83+AB93)</f>
        <v>0</v>
      </c>
      <c r="AC9" s="163">
        <f t="shared" si="3"/>
        <v>0</v>
      </c>
      <c r="AD9" s="163">
        <f t="shared" si="3"/>
        <v>0</v>
      </c>
      <c r="AE9" s="163">
        <f t="shared" si="3"/>
        <v>0</v>
      </c>
      <c r="AF9" s="163">
        <f t="shared" si="3"/>
        <v>0</v>
      </c>
      <c r="AG9" s="163">
        <f t="shared" si="3"/>
        <v>0</v>
      </c>
      <c r="AH9" s="163">
        <f t="shared" si="3"/>
        <v>0</v>
      </c>
      <c r="AI9" s="163">
        <f t="shared" si="3"/>
        <v>0</v>
      </c>
      <c r="AJ9" s="163">
        <f t="shared" si="3"/>
        <v>0</v>
      </c>
      <c r="AK9" s="163">
        <f t="shared" si="3"/>
        <v>0</v>
      </c>
      <c r="AL9" s="163">
        <f t="shared" si="3"/>
        <v>0</v>
      </c>
      <c r="AM9" s="163">
        <f t="shared" si="3"/>
        <v>0</v>
      </c>
      <c r="AN9" s="163">
        <f t="shared" si="3"/>
        <v>0</v>
      </c>
      <c r="AO9" s="163">
        <f t="shared" si="3"/>
        <v>0</v>
      </c>
      <c r="AP9" s="163">
        <f t="shared" si="3"/>
        <v>0</v>
      </c>
      <c r="AQ9" s="163">
        <f t="shared" si="3"/>
        <v>0</v>
      </c>
      <c r="AR9" s="163">
        <f t="shared" si="3"/>
        <v>0</v>
      </c>
      <c r="AS9" s="163">
        <f t="shared" si="3"/>
        <v>0</v>
      </c>
      <c r="AT9" s="163">
        <f t="shared" si="3"/>
        <v>0</v>
      </c>
      <c r="AU9" s="163">
        <f t="shared" si="3"/>
        <v>0</v>
      </c>
      <c r="AV9" s="163">
        <f t="shared" si="3"/>
        <v>0</v>
      </c>
      <c r="AW9" s="163">
        <f t="shared" si="3"/>
        <v>0</v>
      </c>
      <c r="AX9" s="163">
        <f t="shared" si="3"/>
        <v>0</v>
      </c>
      <c r="AY9" s="163">
        <f t="shared" si="3"/>
        <v>0</v>
      </c>
      <c r="AZ9" s="163">
        <f t="shared" si="3"/>
        <v>0</v>
      </c>
      <c r="BA9" s="163">
        <f t="shared" si="3"/>
        <v>0</v>
      </c>
      <c r="BB9" s="163">
        <f t="shared" si="3"/>
        <v>0</v>
      </c>
      <c r="BC9" s="163">
        <f t="shared" si="3"/>
        <v>0</v>
      </c>
      <c r="BD9" s="163">
        <f t="shared" si="3"/>
        <v>0</v>
      </c>
      <c r="BE9" s="163">
        <f t="shared" si="3"/>
        <v>0</v>
      </c>
      <c r="BF9" s="163">
        <f t="shared" si="3"/>
        <v>0</v>
      </c>
      <c r="BG9" s="163">
        <f t="shared" si="3"/>
        <v>0</v>
      </c>
      <c r="BH9" s="163">
        <f t="shared" si="3"/>
        <v>0</v>
      </c>
      <c r="BI9" s="163">
        <f t="shared" si="3"/>
        <v>0</v>
      </c>
      <c r="BJ9" s="163">
        <f t="shared" si="3"/>
        <v>0</v>
      </c>
      <c r="BK9" s="163">
        <f t="shared" si="3"/>
        <v>0</v>
      </c>
      <c r="BL9" s="163">
        <f t="shared" si="3"/>
        <v>0</v>
      </c>
      <c r="BM9" s="164">
        <f>+SUM(O9:Z9)</f>
        <v>0</v>
      </c>
      <c r="BN9" s="164">
        <f>+SUM(AB9:AM9)</f>
        <v>0</v>
      </c>
      <c r="BO9" s="164">
        <f>+SUM(AN9:AZ9)</f>
        <v>0</v>
      </c>
      <c r="BP9" s="164">
        <f>+SUM(BA9:BL9)</f>
        <v>0</v>
      </c>
      <c r="BQ9" s="37">
        <f>+BM9+BN9+BO9+BP9</f>
        <v>0</v>
      </c>
      <c r="BR9" s="310"/>
      <c r="BS9" s="310"/>
      <c r="BT9" s="310"/>
      <c r="BU9" s="310"/>
      <c r="BV9" s="310"/>
      <c r="BW9" s="149"/>
    </row>
    <row r="10" spans="1:78" s="205" customFormat="1" ht="18.75" customHeight="1" thickBot="1" x14ac:dyDescent="0.3">
      <c r="A10" s="626"/>
      <c r="B10" s="604">
        <v>0.94</v>
      </c>
      <c r="C10" s="575" t="s">
        <v>81</v>
      </c>
      <c r="D10" s="613" t="s">
        <v>74</v>
      </c>
      <c r="E10" s="613"/>
      <c r="F10" s="306" t="s">
        <v>82</v>
      </c>
      <c r="G10" s="160" t="s">
        <v>76</v>
      </c>
      <c r="H10" s="363" t="s">
        <v>77</v>
      </c>
      <c r="I10" s="363" t="s">
        <v>77</v>
      </c>
      <c r="J10" s="363"/>
      <c r="K10" s="363"/>
      <c r="L10" s="363" t="s">
        <v>77</v>
      </c>
      <c r="M10" s="456" t="s">
        <v>78</v>
      </c>
      <c r="N10" s="352" t="s">
        <v>79</v>
      </c>
      <c r="O10" s="165">
        <f>COUNTIF(O12:O28,"P")</f>
        <v>0</v>
      </c>
      <c r="P10" s="165">
        <f>COUNTIF(P12:P29,"P")</f>
        <v>0</v>
      </c>
      <c r="Q10" s="165">
        <f>COUNTIF(Q12:Q29,"P")</f>
        <v>2</v>
      </c>
      <c r="R10" s="165">
        <f>COUNTIF(R12:R29,"P")</f>
        <v>2</v>
      </c>
      <c r="S10" s="165">
        <f>COUNTIF(S12:S29,"P")</f>
        <v>2</v>
      </c>
      <c r="T10" s="165">
        <f t="shared" ref="T10:BK10" si="4">COUNTIF(T12:T29,"P")</f>
        <v>0</v>
      </c>
      <c r="U10" s="165">
        <f t="shared" si="4"/>
        <v>0</v>
      </c>
      <c r="V10" s="165">
        <f t="shared" si="4"/>
        <v>1</v>
      </c>
      <c r="W10" s="165">
        <f t="shared" si="4"/>
        <v>1</v>
      </c>
      <c r="X10" s="165">
        <f t="shared" si="4"/>
        <v>0</v>
      </c>
      <c r="Y10" s="165">
        <f>COUNTIF(Y12:Y29,"P")</f>
        <v>1</v>
      </c>
      <c r="Z10" s="165">
        <f t="shared" si="4"/>
        <v>2</v>
      </c>
      <c r="AA10" s="165"/>
      <c r="AB10" s="165">
        <f t="shared" si="4"/>
        <v>4</v>
      </c>
      <c r="AC10" s="165">
        <f t="shared" si="4"/>
        <v>1</v>
      </c>
      <c r="AD10" s="165">
        <f t="shared" si="4"/>
        <v>0</v>
      </c>
      <c r="AE10" s="165">
        <f t="shared" si="4"/>
        <v>2</v>
      </c>
      <c r="AF10" s="165">
        <f t="shared" si="4"/>
        <v>1</v>
      </c>
      <c r="AG10" s="165">
        <f t="shared" si="4"/>
        <v>0</v>
      </c>
      <c r="AH10" s="165">
        <f t="shared" si="4"/>
        <v>0</v>
      </c>
      <c r="AI10" s="165">
        <f t="shared" si="4"/>
        <v>0</v>
      </c>
      <c r="AJ10" s="165">
        <f t="shared" si="4"/>
        <v>1</v>
      </c>
      <c r="AK10" s="165">
        <f t="shared" si="4"/>
        <v>0</v>
      </c>
      <c r="AL10" s="165">
        <f t="shared" si="4"/>
        <v>2</v>
      </c>
      <c r="AM10" s="165">
        <f t="shared" si="4"/>
        <v>1</v>
      </c>
      <c r="AN10" s="165">
        <f t="shared" si="4"/>
        <v>3</v>
      </c>
      <c r="AO10" s="165">
        <f t="shared" si="4"/>
        <v>0</v>
      </c>
      <c r="AP10" s="165">
        <f t="shared" si="4"/>
        <v>0</v>
      </c>
      <c r="AQ10" s="165">
        <f t="shared" si="4"/>
        <v>1</v>
      </c>
      <c r="AR10" s="165">
        <f t="shared" si="4"/>
        <v>1</v>
      </c>
      <c r="AS10" s="165">
        <f t="shared" si="4"/>
        <v>1</v>
      </c>
      <c r="AT10" s="165">
        <f t="shared" si="4"/>
        <v>0</v>
      </c>
      <c r="AU10" s="165">
        <f t="shared" si="4"/>
        <v>0</v>
      </c>
      <c r="AV10" s="165">
        <f t="shared" si="4"/>
        <v>1</v>
      </c>
      <c r="AW10" s="165">
        <f t="shared" si="4"/>
        <v>1</v>
      </c>
      <c r="AX10" s="165">
        <f t="shared" si="4"/>
        <v>1</v>
      </c>
      <c r="AY10" s="165">
        <f t="shared" si="4"/>
        <v>1</v>
      </c>
      <c r="AZ10" s="165">
        <f t="shared" si="4"/>
        <v>0</v>
      </c>
      <c r="BA10" s="165">
        <f t="shared" si="4"/>
        <v>3</v>
      </c>
      <c r="BB10" s="165">
        <f t="shared" si="4"/>
        <v>0</v>
      </c>
      <c r="BC10" s="165">
        <f t="shared" si="4"/>
        <v>0</v>
      </c>
      <c r="BD10" s="165">
        <f t="shared" si="4"/>
        <v>1</v>
      </c>
      <c r="BE10" s="165">
        <f t="shared" si="4"/>
        <v>1</v>
      </c>
      <c r="BF10" s="165">
        <f t="shared" si="4"/>
        <v>0</v>
      </c>
      <c r="BG10" s="165">
        <f t="shared" si="4"/>
        <v>1</v>
      </c>
      <c r="BH10" s="165">
        <f t="shared" si="4"/>
        <v>0</v>
      </c>
      <c r="BI10" s="165">
        <f t="shared" si="4"/>
        <v>1</v>
      </c>
      <c r="BJ10" s="165">
        <f t="shared" si="4"/>
        <v>1</v>
      </c>
      <c r="BK10" s="165">
        <f t="shared" si="4"/>
        <v>2</v>
      </c>
      <c r="BL10" s="165">
        <f>COUNTIF(BL12:BL29,"P")</f>
        <v>1</v>
      </c>
      <c r="BM10" s="301">
        <f>+SUM(BM13+BM15+BM17+BM19+BM21+BM23+BM25+BM27+BM29)/SUM(BM12+BM14+BM16+BM18+BM20+BM22+BM24+BM26+BM28)</f>
        <v>0</v>
      </c>
      <c r="BN10" s="301">
        <f>+SUM(BN13+BN15+BN17+BN19+BN21+BN23+BN25+BN27+BN29)/SUM(BN12+BN14+BN16+BN18+BN20+BN22+BN24+BN26+BN28)</f>
        <v>0</v>
      </c>
      <c r="BO10" s="301">
        <f>+SUM(BO13+BO15+BO17+BO19+BO21+BO23+BO25+BO27+BO29)/SUM(BO12+BO14+BO16+BO18+BO20+BO22+BO24+BO26+BO28)</f>
        <v>0</v>
      </c>
      <c r="BP10" s="301">
        <f>+SUM(BP13+BP15+BP17+BP19+BP21+BP23+BP25+BP27+BP29)/SUM(BP12+BP14+BP16+BP18+BP20+BP22+BP24+BP26+BP28)</f>
        <v>0</v>
      </c>
      <c r="BQ10" s="301">
        <f>+SUM(BQ13+BQ15+BQ17+BQ19+BQ21+BQ23+BQ25+BQ27+BQ29)/SUM(BQ12+BQ14+BQ16+BQ18+BQ20+BQ22+BQ24+BQ26+BQ28)</f>
        <v>0</v>
      </c>
      <c r="BR10" s="304"/>
      <c r="BS10" s="304"/>
      <c r="BT10" s="304"/>
      <c r="BU10" s="304"/>
      <c r="BV10" s="304"/>
      <c r="BW10" s="149"/>
    </row>
    <row r="11" spans="1:78" s="205" customFormat="1" ht="15" thickBot="1" x14ac:dyDescent="0.3">
      <c r="A11" s="580"/>
      <c r="B11" s="604"/>
      <c r="C11" s="575"/>
      <c r="D11" s="613"/>
      <c r="E11" s="613"/>
      <c r="F11" s="307"/>
      <c r="G11" s="160" t="s">
        <v>80</v>
      </c>
      <c r="H11" s="363"/>
      <c r="I11" s="363"/>
      <c r="J11" s="363"/>
      <c r="K11" s="363"/>
      <c r="L11" s="363"/>
      <c r="M11" s="456"/>
      <c r="N11" s="352"/>
      <c r="O11" s="166">
        <f>COUNTIF(O13:O29,"E")</f>
        <v>0</v>
      </c>
      <c r="P11" s="166">
        <f>COUNTIF(P13:P29,"E")</f>
        <v>0</v>
      </c>
      <c r="Q11" s="166">
        <f>COUNTIF(Q13:Q29,"E")</f>
        <v>0</v>
      </c>
      <c r="R11" s="166">
        <f>COUNTIF(R13:R29,"E")</f>
        <v>0</v>
      </c>
      <c r="S11" s="166">
        <f>COUNTIF(S13:S29,"E")</f>
        <v>0</v>
      </c>
      <c r="T11" s="166">
        <f t="shared" ref="T11:BK11" si="5">COUNTIF(T13:T29,"E")</f>
        <v>0</v>
      </c>
      <c r="U11" s="166">
        <f t="shared" si="5"/>
        <v>0</v>
      </c>
      <c r="V11" s="166">
        <f t="shared" si="5"/>
        <v>0</v>
      </c>
      <c r="W11" s="166">
        <f t="shared" si="5"/>
        <v>0</v>
      </c>
      <c r="X11" s="166">
        <f t="shared" si="5"/>
        <v>0</v>
      </c>
      <c r="Y11" s="166">
        <f t="shared" si="5"/>
        <v>0</v>
      </c>
      <c r="Z11" s="166">
        <f t="shared" si="5"/>
        <v>0</v>
      </c>
      <c r="AA11" s="166"/>
      <c r="AB11" s="166">
        <f t="shared" si="5"/>
        <v>0</v>
      </c>
      <c r="AC11" s="166">
        <f t="shared" si="5"/>
        <v>0</v>
      </c>
      <c r="AD11" s="166">
        <f t="shared" si="5"/>
        <v>0</v>
      </c>
      <c r="AE11" s="166">
        <f t="shared" si="5"/>
        <v>0</v>
      </c>
      <c r="AF11" s="166">
        <f t="shared" si="5"/>
        <v>0</v>
      </c>
      <c r="AG11" s="166">
        <f t="shared" si="5"/>
        <v>0</v>
      </c>
      <c r="AH11" s="166">
        <f t="shared" si="5"/>
        <v>0</v>
      </c>
      <c r="AI11" s="166">
        <f t="shared" si="5"/>
        <v>0</v>
      </c>
      <c r="AJ11" s="166">
        <f t="shared" si="5"/>
        <v>0</v>
      </c>
      <c r="AK11" s="166">
        <f t="shared" si="5"/>
        <v>0</v>
      </c>
      <c r="AL11" s="166">
        <f t="shared" si="5"/>
        <v>0</v>
      </c>
      <c r="AM11" s="166">
        <f t="shared" si="5"/>
        <v>0</v>
      </c>
      <c r="AN11" s="166">
        <f t="shared" si="5"/>
        <v>0</v>
      </c>
      <c r="AO11" s="166">
        <f t="shared" si="5"/>
        <v>0</v>
      </c>
      <c r="AP11" s="166">
        <f t="shared" si="5"/>
        <v>0</v>
      </c>
      <c r="AQ11" s="166">
        <f t="shared" si="5"/>
        <v>0</v>
      </c>
      <c r="AR11" s="166">
        <f t="shared" si="5"/>
        <v>0</v>
      </c>
      <c r="AS11" s="166">
        <f t="shared" si="5"/>
        <v>0</v>
      </c>
      <c r="AT11" s="166">
        <f t="shared" si="5"/>
        <v>0</v>
      </c>
      <c r="AU11" s="166">
        <f t="shared" si="5"/>
        <v>0</v>
      </c>
      <c r="AV11" s="166">
        <f t="shared" si="5"/>
        <v>0</v>
      </c>
      <c r="AW11" s="166">
        <f t="shared" si="5"/>
        <v>0</v>
      </c>
      <c r="AX11" s="166">
        <f t="shared" si="5"/>
        <v>0</v>
      </c>
      <c r="AY11" s="166">
        <f t="shared" si="5"/>
        <v>0</v>
      </c>
      <c r="AZ11" s="166">
        <f t="shared" si="5"/>
        <v>0</v>
      </c>
      <c r="BA11" s="166">
        <f t="shared" si="5"/>
        <v>0</v>
      </c>
      <c r="BB11" s="166">
        <f t="shared" si="5"/>
        <v>0</v>
      </c>
      <c r="BC11" s="166">
        <f t="shared" si="5"/>
        <v>0</v>
      </c>
      <c r="BD11" s="166">
        <f t="shared" si="5"/>
        <v>0</v>
      </c>
      <c r="BE11" s="166">
        <f t="shared" si="5"/>
        <v>0</v>
      </c>
      <c r="BF11" s="166">
        <f t="shared" si="5"/>
        <v>0</v>
      </c>
      <c r="BG11" s="166">
        <f t="shared" si="5"/>
        <v>0</v>
      </c>
      <c r="BH11" s="166">
        <f t="shared" si="5"/>
        <v>0</v>
      </c>
      <c r="BI11" s="166">
        <f t="shared" si="5"/>
        <v>0</v>
      </c>
      <c r="BJ11" s="166">
        <f t="shared" si="5"/>
        <v>0</v>
      </c>
      <c r="BK11" s="166">
        <f t="shared" si="5"/>
        <v>0</v>
      </c>
      <c r="BL11" s="166">
        <f>COUNTIF(BL12:BL29,"E")</f>
        <v>0</v>
      </c>
      <c r="BM11" s="302"/>
      <c r="BN11" s="302"/>
      <c r="BO11" s="302"/>
      <c r="BP11" s="302"/>
      <c r="BQ11" s="302"/>
      <c r="BR11" s="305"/>
      <c r="BS11" s="305"/>
      <c r="BT11" s="305"/>
      <c r="BU11" s="305"/>
      <c r="BV11" s="305"/>
      <c r="BW11" s="149"/>
    </row>
    <row r="12" spans="1:78" s="205" customFormat="1" ht="22.5" hidden="1" customHeight="1" outlineLevel="2" x14ac:dyDescent="0.25">
      <c r="A12" s="573"/>
      <c r="B12" s="137"/>
      <c r="C12" s="614" t="s">
        <v>83</v>
      </c>
      <c r="D12" s="763" t="s">
        <v>84</v>
      </c>
      <c r="E12" s="574" t="s">
        <v>600</v>
      </c>
      <c r="F12" s="629" t="s">
        <v>85</v>
      </c>
      <c r="G12" s="438"/>
      <c r="H12" s="363" t="s">
        <v>77</v>
      </c>
      <c r="I12" s="363"/>
      <c r="J12" s="363"/>
      <c r="K12" s="363"/>
      <c r="L12" s="363" t="s">
        <v>77</v>
      </c>
      <c r="M12" s="456" t="s">
        <v>78</v>
      </c>
      <c r="N12" s="352"/>
      <c r="O12" s="167"/>
      <c r="P12" s="167"/>
      <c r="Q12" s="211"/>
      <c r="R12" s="168"/>
      <c r="S12" s="211" t="s">
        <v>76</v>
      </c>
      <c r="T12" s="211"/>
      <c r="U12" s="211"/>
      <c r="V12" s="168"/>
      <c r="W12" s="211"/>
      <c r="X12" s="211"/>
      <c r="Y12" s="169" t="s">
        <v>76</v>
      </c>
      <c r="Z12" s="211" t="s">
        <v>76</v>
      </c>
      <c r="AA12" s="211"/>
      <c r="AB12" s="211"/>
      <c r="AC12" s="211"/>
      <c r="AD12" s="211"/>
      <c r="AE12" s="211" t="s">
        <v>76</v>
      </c>
      <c r="AF12" s="211"/>
      <c r="AG12" s="211"/>
      <c r="AH12" s="211"/>
      <c r="AI12" s="211"/>
      <c r="AJ12" s="211"/>
      <c r="AK12" s="211"/>
      <c r="AL12" s="211" t="s">
        <v>76</v>
      </c>
      <c r="AM12" s="211"/>
      <c r="AN12" s="211"/>
      <c r="AO12" s="211"/>
      <c r="AP12" s="211"/>
      <c r="AQ12" s="211"/>
      <c r="AR12" s="211"/>
      <c r="AS12" s="211"/>
      <c r="AT12" s="211"/>
      <c r="AU12" s="211"/>
      <c r="AV12" s="211"/>
      <c r="AW12" s="211"/>
      <c r="AX12" s="211" t="s">
        <v>76</v>
      </c>
      <c r="AY12" s="211" t="s">
        <v>76</v>
      </c>
      <c r="AZ12" s="211"/>
      <c r="BA12" s="211"/>
      <c r="BB12" s="211"/>
      <c r="BC12" s="211"/>
      <c r="BD12" s="211"/>
      <c r="BE12" s="211"/>
      <c r="BF12" s="211"/>
      <c r="BG12" s="211" t="s">
        <v>76</v>
      </c>
      <c r="BH12" s="211"/>
      <c r="BI12" s="211"/>
      <c r="BJ12" s="211"/>
      <c r="BK12" s="211"/>
      <c r="BL12" s="170"/>
      <c r="BM12" s="171">
        <f>COUNTIF(O12:AA12,"P")</f>
        <v>3</v>
      </c>
      <c r="BN12" s="172">
        <f>COUNTIF(AB12:AM12,"P")</f>
        <v>2</v>
      </c>
      <c r="BO12" s="172">
        <f>COUNTIF(AN12:AZ12,"P")</f>
        <v>2</v>
      </c>
      <c r="BP12" s="172">
        <f>COUNTIF(BA12:BL12,"P")</f>
        <v>1</v>
      </c>
      <c r="BQ12" s="172">
        <f>SUM(BM12:BP12)</f>
        <v>8</v>
      </c>
      <c r="BR12" s="303">
        <f>+SUM(BM13)/(BM12)</f>
        <v>0</v>
      </c>
      <c r="BS12" s="303">
        <f>+SUM(BN13)/(BN12)</f>
        <v>0</v>
      </c>
      <c r="BT12" s="303">
        <f>+SUM(BO13)/(BO12)</f>
        <v>0</v>
      </c>
      <c r="BU12" s="303">
        <f>+SUM(BP13)/(BP12)</f>
        <v>0</v>
      </c>
      <c r="BV12" s="309">
        <f>+SUM(BQ13)/(BQ12)</f>
        <v>0</v>
      </c>
      <c r="BW12" s="149"/>
    </row>
    <row r="13" spans="1:78" s="205" customFormat="1" ht="23.25" hidden="1" customHeight="1" outlineLevel="2" x14ac:dyDescent="0.25">
      <c r="A13" s="573"/>
      <c r="B13" s="138"/>
      <c r="C13" s="614"/>
      <c r="D13" s="763"/>
      <c r="E13" s="574"/>
      <c r="F13" s="630"/>
      <c r="G13" s="438"/>
      <c r="H13" s="363"/>
      <c r="I13" s="363"/>
      <c r="J13" s="363"/>
      <c r="K13" s="363"/>
      <c r="L13" s="363"/>
      <c r="M13" s="456"/>
      <c r="N13" s="352"/>
      <c r="O13" s="173"/>
      <c r="P13" s="173"/>
      <c r="Q13" s="173"/>
      <c r="R13" s="173"/>
      <c r="S13" s="173"/>
      <c r="T13" s="173"/>
      <c r="U13" s="174"/>
      <c r="V13" s="174"/>
      <c r="W13" s="173"/>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5">
        <f>COUNTIF(O13:AA13,"E")</f>
        <v>0</v>
      </c>
      <c r="BN13" s="176">
        <f>COUNTIF(AB13:AM13,"E")</f>
        <v>0</v>
      </c>
      <c r="BO13" s="176">
        <f>COUNTIF(AN13:AZ13,"E")</f>
        <v>0</v>
      </c>
      <c r="BP13" s="176">
        <f>COUNTIF(BA13:BL13,"E")</f>
        <v>0</v>
      </c>
      <c r="BQ13" s="177">
        <f>SUM(BM13:BP13)</f>
        <v>0</v>
      </c>
      <c r="BR13" s="303"/>
      <c r="BS13" s="303"/>
      <c r="BT13" s="303"/>
      <c r="BU13" s="303"/>
      <c r="BV13" s="303"/>
      <c r="BW13" s="149"/>
    </row>
    <row r="14" spans="1:78" s="205" customFormat="1" ht="26.25" hidden="1" customHeight="1" outlineLevel="2" x14ac:dyDescent="0.25">
      <c r="A14" s="573"/>
      <c r="B14" s="138"/>
      <c r="C14" s="614"/>
      <c r="D14" s="763"/>
      <c r="E14" s="574" t="s">
        <v>601</v>
      </c>
      <c r="F14" s="315" t="s">
        <v>86</v>
      </c>
      <c r="G14" s="160" t="s">
        <v>76</v>
      </c>
      <c r="H14" s="363" t="s">
        <v>77</v>
      </c>
      <c r="I14" s="363"/>
      <c r="J14" s="363"/>
      <c r="K14" s="363"/>
      <c r="L14" s="363" t="s">
        <v>77</v>
      </c>
      <c r="M14" s="456" t="s">
        <v>78</v>
      </c>
      <c r="N14" s="352" t="s">
        <v>79</v>
      </c>
      <c r="O14" s="211"/>
      <c r="P14" s="211"/>
      <c r="Q14" s="211" t="s">
        <v>76</v>
      </c>
      <c r="R14" s="211" t="s">
        <v>76</v>
      </c>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171">
        <f>COUNTIF(O14:AA14,"P")</f>
        <v>2</v>
      </c>
      <c r="BN14" s="172">
        <f>COUNTIF(AB14:AM14,"P")</f>
        <v>0</v>
      </c>
      <c r="BO14" s="172">
        <f>COUNTIF(AN14:AZ14,"P")</f>
        <v>0</v>
      </c>
      <c r="BP14" s="172">
        <f>COUNTIF(BA14:BL14,"P")</f>
        <v>0</v>
      </c>
      <c r="BQ14" s="172">
        <f t="shared" ref="BQ14:BQ29" si="6">SUM(BM14:BP14)</f>
        <v>2</v>
      </c>
      <c r="BR14" s="303">
        <f>+SUM(BM15)/(BM14)</f>
        <v>0</v>
      </c>
      <c r="BS14" s="303" t="e">
        <f>+SUM(BN15)/(BN14)</f>
        <v>#DIV/0!</v>
      </c>
      <c r="BT14" s="303" t="e">
        <f>+SUM(BO15)/(BO14)</f>
        <v>#DIV/0!</v>
      </c>
      <c r="BU14" s="303" t="e">
        <f>+SUM(BP15)/(BP14)</f>
        <v>#DIV/0!</v>
      </c>
      <c r="BV14" s="309">
        <f>+SUM(BQ15)/(BQ14)</f>
        <v>0</v>
      </c>
      <c r="BW14" s="149"/>
    </row>
    <row r="15" spans="1:78" s="205" customFormat="1" ht="24.75" hidden="1" customHeight="1" outlineLevel="2" x14ac:dyDescent="0.25">
      <c r="A15" s="573"/>
      <c r="B15" s="138"/>
      <c r="C15" s="614"/>
      <c r="D15" s="763"/>
      <c r="E15" s="574"/>
      <c r="F15" s="315"/>
      <c r="G15" s="160" t="s">
        <v>80</v>
      </c>
      <c r="H15" s="363"/>
      <c r="I15" s="363"/>
      <c r="J15" s="363"/>
      <c r="K15" s="363"/>
      <c r="L15" s="363"/>
      <c r="M15" s="456"/>
      <c r="N15" s="352"/>
      <c r="O15" s="173"/>
      <c r="P15" s="173"/>
      <c r="Q15" s="173"/>
      <c r="R15" s="173"/>
      <c r="S15" s="173"/>
      <c r="T15" s="174"/>
      <c r="U15" s="174"/>
      <c r="V15" s="174"/>
      <c r="W15" s="173"/>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5">
        <f>COUNTIF(O15:AA15,"E")</f>
        <v>0</v>
      </c>
      <c r="BN15" s="176">
        <f>COUNTIF(AB15:AM15,"E")</f>
        <v>0</v>
      </c>
      <c r="BO15" s="176">
        <f>COUNTIF(AN15:AZ15,"E")</f>
        <v>0</v>
      </c>
      <c r="BP15" s="176">
        <f>COUNTIF(BA15:BL15,"E")</f>
        <v>0</v>
      </c>
      <c r="BQ15" s="177">
        <f t="shared" si="6"/>
        <v>0</v>
      </c>
      <c r="BR15" s="303"/>
      <c r="BS15" s="303"/>
      <c r="BT15" s="303"/>
      <c r="BU15" s="303"/>
      <c r="BV15" s="303"/>
      <c r="BW15" s="149"/>
    </row>
    <row r="16" spans="1:78" s="180" customFormat="1" ht="29.45" hidden="1" customHeight="1" outlineLevel="2" x14ac:dyDescent="0.25">
      <c r="A16" s="576"/>
      <c r="B16" s="138"/>
      <c r="C16" s="614"/>
      <c r="D16" s="763"/>
      <c r="E16" s="615" t="s">
        <v>602</v>
      </c>
      <c r="F16" s="315" t="s">
        <v>87</v>
      </c>
      <c r="G16" s="178" t="s">
        <v>76</v>
      </c>
      <c r="H16" s="363" t="s">
        <v>77</v>
      </c>
      <c r="I16" s="363"/>
      <c r="J16" s="363"/>
      <c r="K16" s="363"/>
      <c r="L16" s="363" t="s">
        <v>77</v>
      </c>
      <c r="M16" s="456" t="s">
        <v>88</v>
      </c>
      <c r="N16" s="352" t="s">
        <v>79</v>
      </c>
      <c r="O16" s="169"/>
      <c r="P16" s="169"/>
      <c r="Q16" s="169" t="s">
        <v>76</v>
      </c>
      <c r="R16" s="169"/>
      <c r="S16" s="169" t="s">
        <v>76</v>
      </c>
      <c r="T16" s="170"/>
      <c r="U16" s="170"/>
      <c r="V16" s="170"/>
      <c r="W16" s="169" t="s">
        <v>76</v>
      </c>
      <c r="X16" s="170"/>
      <c r="Y16" s="170"/>
      <c r="Z16" s="211"/>
      <c r="AA16" s="170"/>
      <c r="AB16" s="170" t="s">
        <v>76</v>
      </c>
      <c r="AC16" s="170"/>
      <c r="AD16" s="170"/>
      <c r="AE16" s="170"/>
      <c r="AF16" s="170" t="s">
        <v>76</v>
      </c>
      <c r="AG16" s="170"/>
      <c r="AH16" s="170"/>
      <c r="AI16" s="170"/>
      <c r="AJ16" s="170" t="s">
        <v>76</v>
      </c>
      <c r="AK16" s="170"/>
      <c r="AL16" s="170"/>
      <c r="AM16" s="170"/>
      <c r="AN16" s="170" t="s">
        <v>76</v>
      </c>
      <c r="AO16" s="170"/>
      <c r="AP16" s="170"/>
      <c r="AQ16" s="170"/>
      <c r="AR16" s="170"/>
      <c r="AS16" s="170" t="s">
        <v>76</v>
      </c>
      <c r="AT16" s="170"/>
      <c r="AU16" s="170"/>
      <c r="AV16" s="170"/>
      <c r="AW16" s="170" t="s">
        <v>76</v>
      </c>
      <c r="AX16" s="170"/>
      <c r="AY16" s="170"/>
      <c r="AZ16" s="170"/>
      <c r="BA16" s="170" t="s">
        <v>76</v>
      </c>
      <c r="BB16" s="170"/>
      <c r="BC16" s="170"/>
      <c r="BD16" s="170"/>
      <c r="BE16" s="170" t="s">
        <v>76</v>
      </c>
      <c r="BF16" s="170"/>
      <c r="BG16" s="170"/>
      <c r="BH16" s="170"/>
      <c r="BI16" s="170" t="s">
        <v>76</v>
      </c>
      <c r="BJ16" s="170"/>
      <c r="BK16" s="170" t="s">
        <v>76</v>
      </c>
      <c r="BL16" s="170"/>
      <c r="BM16" s="171">
        <f>COUNTIF(O16:AA16,"P")</f>
        <v>3</v>
      </c>
      <c r="BN16" s="172">
        <f>COUNTIF(AB16:AM16,"P")</f>
        <v>3</v>
      </c>
      <c r="BO16" s="172">
        <f>COUNTIF(AN16:AZ16,"P")</f>
        <v>3</v>
      </c>
      <c r="BP16" s="172">
        <f>COUNTIF(BA16:BL16,"P")</f>
        <v>4</v>
      </c>
      <c r="BQ16" s="172">
        <f t="shared" si="6"/>
        <v>13</v>
      </c>
      <c r="BR16" s="303">
        <f>+SUM(BM17)/(BM16)</f>
        <v>0</v>
      </c>
      <c r="BS16" s="303">
        <f>+SUM(BN17)/(BN16)</f>
        <v>0</v>
      </c>
      <c r="BT16" s="303">
        <f>+SUM(BO17)/(BO16)</f>
        <v>0</v>
      </c>
      <c r="BU16" s="303">
        <f>+SUM(BP17)/(BP16)</f>
        <v>0</v>
      </c>
      <c r="BV16" s="309">
        <f>+SUM(BQ17)/(BQ16)</f>
        <v>0</v>
      </c>
      <c r="BW16" s="179"/>
      <c r="BX16" s="205"/>
      <c r="BY16" s="205"/>
      <c r="BZ16" s="205"/>
    </row>
    <row r="17" spans="1:78" s="205" customFormat="1" ht="25.5" hidden="1" customHeight="1" outlineLevel="2" x14ac:dyDescent="0.25">
      <c r="A17" s="580"/>
      <c r="B17" s="138"/>
      <c r="C17" s="614"/>
      <c r="D17" s="763"/>
      <c r="E17" s="616"/>
      <c r="F17" s="315"/>
      <c r="G17" s="160" t="s">
        <v>80</v>
      </c>
      <c r="H17" s="363"/>
      <c r="I17" s="363"/>
      <c r="J17" s="363"/>
      <c r="K17" s="363"/>
      <c r="L17" s="363"/>
      <c r="M17" s="456"/>
      <c r="N17" s="352"/>
      <c r="O17" s="173"/>
      <c r="P17" s="173"/>
      <c r="Q17" s="173"/>
      <c r="R17" s="173"/>
      <c r="S17" s="173"/>
      <c r="T17" s="174"/>
      <c r="U17" s="174"/>
      <c r="V17" s="174"/>
      <c r="W17" s="173"/>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5">
        <f>COUNTIF(O17:AA17,"E")</f>
        <v>0</v>
      </c>
      <c r="BN17" s="176">
        <f>COUNTIF(AB17:AM17,"E")</f>
        <v>0</v>
      </c>
      <c r="BO17" s="176">
        <f>COUNTIF(AN17:AZ17,"E")</f>
        <v>0</v>
      </c>
      <c r="BP17" s="176">
        <f>COUNTIF(BA17:BL17,"E")</f>
        <v>0</v>
      </c>
      <c r="BQ17" s="177">
        <f t="shared" si="6"/>
        <v>0</v>
      </c>
      <c r="BR17" s="303"/>
      <c r="BS17" s="303"/>
      <c r="BT17" s="303"/>
      <c r="BU17" s="303"/>
      <c r="BV17" s="303"/>
      <c r="BW17" s="149"/>
    </row>
    <row r="18" spans="1:78" s="205" customFormat="1" ht="24" hidden="1" customHeight="1" outlineLevel="2" x14ac:dyDescent="0.25">
      <c r="A18" s="573"/>
      <c r="B18" s="138"/>
      <c r="C18" s="614"/>
      <c r="D18" s="763"/>
      <c r="E18" s="615" t="s">
        <v>603</v>
      </c>
      <c r="F18" s="315" t="s">
        <v>89</v>
      </c>
      <c r="G18" s="160" t="s">
        <v>76</v>
      </c>
      <c r="H18" s="363" t="s">
        <v>77</v>
      </c>
      <c r="I18" s="363" t="s">
        <v>77</v>
      </c>
      <c r="J18" s="363"/>
      <c r="K18" s="363"/>
      <c r="L18" s="363" t="s">
        <v>77</v>
      </c>
      <c r="M18" s="456" t="s">
        <v>78</v>
      </c>
      <c r="N18" s="352" t="s">
        <v>90</v>
      </c>
      <c r="O18" s="169"/>
      <c r="P18" s="169"/>
      <c r="Q18" s="169"/>
      <c r="R18" s="169"/>
      <c r="S18" s="169"/>
      <c r="T18" s="170"/>
      <c r="U18" s="170"/>
      <c r="V18" s="170"/>
      <c r="W18" s="169"/>
      <c r="X18" s="170"/>
      <c r="Y18" s="170"/>
      <c r="Z18" s="170"/>
      <c r="AA18" s="170"/>
      <c r="AB18" s="170" t="s">
        <v>76</v>
      </c>
      <c r="AC18" s="170"/>
      <c r="AD18" s="170"/>
      <c r="AE18" s="170"/>
      <c r="AF18" s="170"/>
      <c r="AG18" s="170"/>
      <c r="AH18" s="170"/>
      <c r="AI18" s="170"/>
      <c r="AJ18" s="170"/>
      <c r="AK18" s="170"/>
      <c r="AL18" s="170"/>
      <c r="AM18" s="170"/>
      <c r="AN18" s="170" t="s">
        <v>76</v>
      </c>
      <c r="AO18" s="170"/>
      <c r="AP18" s="170"/>
      <c r="AQ18" s="170"/>
      <c r="AR18" s="170"/>
      <c r="AS18" s="170"/>
      <c r="AT18" s="170"/>
      <c r="AU18" s="170"/>
      <c r="AV18" s="170"/>
      <c r="AW18" s="170"/>
      <c r="AX18" s="170"/>
      <c r="AY18" s="170"/>
      <c r="AZ18" s="170"/>
      <c r="BA18" s="170" t="s">
        <v>76</v>
      </c>
      <c r="BB18" s="170"/>
      <c r="BC18" s="170"/>
      <c r="BD18" s="170"/>
      <c r="BE18" s="170"/>
      <c r="BF18" s="170"/>
      <c r="BG18" s="170"/>
      <c r="BH18" s="170"/>
      <c r="BI18" s="170"/>
      <c r="BJ18" s="170"/>
      <c r="BK18" s="170" t="s">
        <v>76</v>
      </c>
      <c r="BL18" s="170"/>
      <c r="BM18" s="171">
        <f>COUNTIF(O118:AA118,"P")</f>
        <v>1</v>
      </c>
      <c r="BN18" s="172">
        <f>COUNTIF(AB118:AM118,"P")</f>
        <v>1</v>
      </c>
      <c r="BO18" s="172">
        <f>COUNTIF(AN118:AZ118,"P")</f>
        <v>1</v>
      </c>
      <c r="BP18" s="172">
        <f>COUNTIF(BA118:BL118,"P")</f>
        <v>2</v>
      </c>
      <c r="BQ18" s="172">
        <f t="shared" si="6"/>
        <v>5</v>
      </c>
      <c r="BR18" s="303">
        <f>+SUM(BM19)/(BM18)</f>
        <v>0</v>
      </c>
      <c r="BS18" s="303">
        <f>+SUM(BN19)/(BN18)</f>
        <v>0</v>
      </c>
      <c r="BT18" s="303">
        <f>+SUM(BO19)/(BO18)</f>
        <v>0</v>
      </c>
      <c r="BU18" s="303">
        <f>+SUM(BP19)/(BP18)</f>
        <v>0</v>
      </c>
      <c r="BV18" s="309">
        <f>+SUM(BQ19)/(BQ18)</f>
        <v>0</v>
      </c>
      <c r="BW18" s="149"/>
    </row>
    <row r="19" spans="1:78" s="205" customFormat="1" ht="24" hidden="1" customHeight="1" outlineLevel="2" x14ac:dyDescent="0.25">
      <c r="A19" s="573"/>
      <c r="B19" s="138"/>
      <c r="C19" s="614"/>
      <c r="D19" s="763"/>
      <c r="E19" s="616"/>
      <c r="F19" s="315"/>
      <c r="G19" s="160" t="s">
        <v>80</v>
      </c>
      <c r="H19" s="363"/>
      <c r="I19" s="363"/>
      <c r="J19" s="363"/>
      <c r="K19" s="363"/>
      <c r="L19" s="363"/>
      <c r="M19" s="456"/>
      <c r="N19" s="352"/>
      <c r="O19" s="173"/>
      <c r="P19" s="173"/>
      <c r="Q19" s="173"/>
      <c r="R19" s="173"/>
      <c r="S19" s="173"/>
      <c r="T19" s="174"/>
      <c r="U19" s="174"/>
      <c r="V19" s="174"/>
      <c r="W19" s="173"/>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5">
        <f>COUNTIF(O19:AA19,"E")</f>
        <v>0</v>
      </c>
      <c r="BN19" s="176">
        <f>COUNTIF(AB19:AM19,"E")</f>
        <v>0</v>
      </c>
      <c r="BO19" s="176">
        <f>COUNTIF(AN19:AZ19,"E")</f>
        <v>0</v>
      </c>
      <c r="BP19" s="176">
        <f>COUNTIF(BA19:BL19,"E")</f>
        <v>0</v>
      </c>
      <c r="BQ19" s="177">
        <f t="shared" si="6"/>
        <v>0</v>
      </c>
      <c r="BR19" s="303"/>
      <c r="BS19" s="303"/>
      <c r="BT19" s="303"/>
      <c r="BU19" s="303"/>
      <c r="BV19" s="303"/>
      <c r="BW19" s="149"/>
    </row>
    <row r="20" spans="1:78" s="180" customFormat="1" ht="15" hidden="1" customHeight="1" outlineLevel="2" x14ac:dyDescent="0.25">
      <c r="A20" s="576"/>
      <c r="B20" s="138"/>
      <c r="C20" s="614"/>
      <c r="D20" s="763"/>
      <c r="E20" s="180" t="s">
        <v>91</v>
      </c>
      <c r="F20" s="180" t="s">
        <v>92</v>
      </c>
      <c r="G20" s="178" t="s">
        <v>76</v>
      </c>
      <c r="H20" s="363"/>
      <c r="I20" s="353"/>
      <c r="J20" s="363"/>
      <c r="K20" s="363"/>
      <c r="L20" s="363" t="s">
        <v>93</v>
      </c>
      <c r="M20" s="456" t="s">
        <v>78</v>
      </c>
      <c r="N20" s="352" t="s">
        <v>94</v>
      </c>
      <c r="O20" s="169"/>
      <c r="P20" s="169"/>
      <c r="Q20" s="169"/>
      <c r="R20" s="169"/>
      <c r="S20" s="169"/>
      <c r="T20" s="170"/>
      <c r="U20" s="170"/>
      <c r="V20" s="170"/>
      <c r="W20" s="169"/>
      <c r="X20" s="170"/>
      <c r="Y20" s="170"/>
      <c r="Z20" s="170" t="s">
        <v>76</v>
      </c>
      <c r="AA20" s="170"/>
      <c r="AB20" s="170" t="s">
        <v>76</v>
      </c>
      <c r="AC20" s="170" t="s">
        <v>76</v>
      </c>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1">
        <f>COUNTIF(O20:AA20,"P")</f>
        <v>1</v>
      </c>
      <c r="BN20" s="172">
        <f>COUNTIF(AB20:AM20,"P")</f>
        <v>2</v>
      </c>
      <c r="BO20" s="172">
        <f>COUNTIF(AN20:AZ20,"P")</f>
        <v>0</v>
      </c>
      <c r="BP20" s="172">
        <f>COUNTIF(BA20:BL20,"P")</f>
        <v>0</v>
      </c>
      <c r="BQ20" s="172">
        <f t="shared" si="6"/>
        <v>3</v>
      </c>
      <c r="BR20" s="303">
        <f>+SUM(BM21)/(BM20)</f>
        <v>0</v>
      </c>
      <c r="BS20" s="303">
        <f>+SUM(BN21)/(BN20)</f>
        <v>0</v>
      </c>
      <c r="BT20" s="303" t="e">
        <f>+SUM(BO21)/(BO20)</f>
        <v>#DIV/0!</v>
      </c>
      <c r="BU20" s="303" t="e">
        <f>+SUM(BP21)/(BP20)</f>
        <v>#DIV/0!</v>
      </c>
      <c r="BV20" s="309">
        <f>+SUM(BQ21)/(BQ20)</f>
        <v>0</v>
      </c>
      <c r="BW20" s="179"/>
      <c r="BX20" s="205"/>
      <c r="BY20" s="205"/>
      <c r="BZ20" s="205"/>
    </row>
    <row r="21" spans="1:78" s="205" customFormat="1" ht="15.75" hidden="1" customHeight="1" outlineLevel="2" x14ac:dyDescent="0.25">
      <c r="A21" s="580"/>
      <c r="B21" s="138"/>
      <c r="C21" s="614"/>
      <c r="D21" s="763"/>
      <c r="G21" s="160" t="s">
        <v>80</v>
      </c>
      <c r="H21" s="363"/>
      <c r="I21" s="356"/>
      <c r="J21" s="363"/>
      <c r="K21" s="363"/>
      <c r="L21" s="363"/>
      <c r="M21" s="456"/>
      <c r="N21" s="352"/>
      <c r="O21" s="173"/>
      <c r="P21" s="173"/>
      <c r="Q21" s="173"/>
      <c r="R21" s="173"/>
      <c r="S21" s="173"/>
      <c r="T21" s="174"/>
      <c r="U21" s="174"/>
      <c r="V21" s="174"/>
      <c r="W21" s="173"/>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5">
        <f>COUNTIF(O21:AA21,"E")</f>
        <v>0</v>
      </c>
      <c r="BN21" s="176">
        <f>COUNTIF(AB21:AM21,"E")</f>
        <v>0</v>
      </c>
      <c r="BO21" s="176">
        <f>COUNTIF(AN21:AZ21,"E")</f>
        <v>0</v>
      </c>
      <c r="BP21" s="176">
        <f>COUNTIF(BA21:BL21,"E")</f>
        <v>0</v>
      </c>
      <c r="BQ21" s="177">
        <f t="shared" si="6"/>
        <v>0</v>
      </c>
      <c r="BR21" s="303"/>
      <c r="BS21" s="303"/>
      <c r="BT21" s="303"/>
      <c r="BU21" s="303"/>
      <c r="BV21" s="303"/>
      <c r="BW21" s="149"/>
    </row>
    <row r="22" spans="1:78" s="180" customFormat="1" ht="27" hidden="1" customHeight="1" outlineLevel="2" x14ac:dyDescent="0.25">
      <c r="A22" s="241"/>
      <c r="B22" s="138"/>
      <c r="C22" s="614"/>
      <c r="D22" s="763"/>
      <c r="E22" s="615" t="s">
        <v>604</v>
      </c>
      <c r="F22" s="587"/>
      <c r="G22" s="178" t="s">
        <v>76</v>
      </c>
      <c r="H22" s="363" t="s">
        <v>77</v>
      </c>
      <c r="I22" s="353"/>
      <c r="J22" s="363"/>
      <c r="K22" s="363"/>
      <c r="L22" s="363" t="s">
        <v>77</v>
      </c>
      <c r="M22" s="456" t="s">
        <v>78</v>
      </c>
      <c r="N22" s="352" t="s">
        <v>79</v>
      </c>
      <c r="O22" s="169"/>
      <c r="P22" s="169"/>
      <c r="Q22" s="169"/>
      <c r="R22" s="169"/>
      <c r="S22" s="169"/>
      <c r="T22" s="170"/>
      <c r="U22" s="170"/>
      <c r="V22" s="170"/>
      <c r="W22" s="169"/>
      <c r="X22" s="170"/>
      <c r="Y22" s="170"/>
      <c r="Z22" s="170"/>
      <c r="AA22" s="170"/>
      <c r="AB22" s="170"/>
      <c r="AC22" s="170"/>
      <c r="AD22" s="170"/>
      <c r="AE22" s="170"/>
      <c r="AF22" s="170"/>
      <c r="AG22" s="170"/>
      <c r="AH22" s="170"/>
      <c r="AI22" s="170"/>
      <c r="AJ22" s="170"/>
      <c r="AK22" s="170"/>
      <c r="AL22" s="170" t="s">
        <v>76</v>
      </c>
      <c r="AM22" s="170"/>
      <c r="AN22" s="170"/>
      <c r="AO22" s="170"/>
      <c r="AP22" s="170"/>
      <c r="AQ22" s="170" t="s">
        <v>76</v>
      </c>
      <c r="AR22" s="170" t="s">
        <v>76</v>
      </c>
      <c r="AS22" s="170"/>
      <c r="AT22" s="170"/>
      <c r="AU22" s="170"/>
      <c r="AV22" s="170"/>
      <c r="AW22" s="170"/>
      <c r="AX22" s="170"/>
      <c r="AY22" s="170"/>
      <c r="AZ22" s="170"/>
      <c r="BA22" s="170"/>
      <c r="BB22" s="170"/>
      <c r="BC22" s="170"/>
      <c r="BD22" s="170"/>
      <c r="BE22" s="170"/>
      <c r="BF22" s="170"/>
      <c r="BG22" s="170"/>
      <c r="BH22" s="170"/>
      <c r="BI22" s="170"/>
      <c r="BJ22" s="170"/>
      <c r="BK22" s="170"/>
      <c r="BL22" s="225"/>
      <c r="BM22" s="171">
        <f>COUNTIF(O22:AA22,"P")</f>
        <v>0</v>
      </c>
      <c r="BN22" s="172">
        <f>COUNTIF(AB22:AM22,"P")</f>
        <v>1</v>
      </c>
      <c r="BO22" s="172">
        <f>COUNTIF(AN22:AZ22,"P")</f>
        <v>2</v>
      </c>
      <c r="BP22" s="172">
        <f>COUNTIF(BA22:BL22,"P")</f>
        <v>0</v>
      </c>
      <c r="BQ22" s="172">
        <f t="shared" si="6"/>
        <v>3</v>
      </c>
      <c r="BR22" s="303" t="e">
        <f>+SUM(BM23)/(BM22)</f>
        <v>#DIV/0!</v>
      </c>
      <c r="BS22" s="303">
        <f>+SUM(BN23)/(BN22)</f>
        <v>0</v>
      </c>
      <c r="BT22" s="303">
        <f>+SUM(BO23)/(BO22)</f>
        <v>0</v>
      </c>
      <c r="BU22" s="303" t="e">
        <f>+SUM(BP23)/(BP22)</f>
        <v>#DIV/0!</v>
      </c>
      <c r="BV22" s="309">
        <f>+SUM(BQ23)/(BQ22)</f>
        <v>0</v>
      </c>
      <c r="BW22" s="179"/>
      <c r="BX22" s="205"/>
      <c r="BY22" s="205"/>
      <c r="BZ22" s="205"/>
    </row>
    <row r="23" spans="1:78" s="205" customFormat="1" ht="21.75" hidden="1" customHeight="1" outlineLevel="2" x14ac:dyDescent="0.25">
      <c r="A23" s="181"/>
      <c r="B23" s="138"/>
      <c r="C23" s="614"/>
      <c r="D23" s="763"/>
      <c r="E23" s="616"/>
      <c r="F23" s="589"/>
      <c r="G23" s="160" t="s">
        <v>80</v>
      </c>
      <c r="H23" s="363"/>
      <c r="I23" s="356"/>
      <c r="J23" s="363"/>
      <c r="K23" s="363"/>
      <c r="L23" s="363"/>
      <c r="M23" s="456"/>
      <c r="N23" s="352"/>
      <c r="O23" s="173"/>
      <c r="P23" s="173"/>
      <c r="Q23" s="173"/>
      <c r="R23" s="173"/>
      <c r="S23" s="173"/>
      <c r="T23" s="174"/>
      <c r="U23" s="174"/>
      <c r="V23" s="174"/>
      <c r="W23" s="173"/>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5">
        <f>COUNTIF(O23:AA23,"E")</f>
        <v>0</v>
      </c>
      <c r="BN23" s="176">
        <f>COUNTIF(AB23:AM23,"E")</f>
        <v>0</v>
      </c>
      <c r="BO23" s="176">
        <f>COUNTIF(AN23:AZ23,"E")</f>
        <v>0</v>
      </c>
      <c r="BP23" s="176">
        <f>COUNTIF(BA23:BL23,"E")</f>
        <v>0</v>
      </c>
      <c r="BQ23" s="177">
        <f t="shared" si="6"/>
        <v>0</v>
      </c>
      <c r="BR23" s="303"/>
      <c r="BS23" s="303"/>
      <c r="BT23" s="303"/>
      <c r="BU23" s="303"/>
      <c r="BV23" s="303"/>
      <c r="BW23" s="149"/>
    </row>
    <row r="24" spans="1:78" s="180" customFormat="1" ht="36.6" hidden="1" customHeight="1" outlineLevel="2" x14ac:dyDescent="0.25">
      <c r="A24" s="241"/>
      <c r="B24" s="138"/>
      <c r="C24" s="614"/>
      <c r="D24" s="763"/>
      <c r="E24" s="761" t="s">
        <v>605</v>
      </c>
      <c r="F24" s="587"/>
      <c r="G24" s="178" t="s">
        <v>76</v>
      </c>
      <c r="H24" s="363" t="s">
        <v>93</v>
      </c>
      <c r="I24" s="353"/>
      <c r="J24" s="363" t="s">
        <v>93</v>
      </c>
      <c r="K24" s="363" t="s">
        <v>93</v>
      </c>
      <c r="L24" s="363" t="s">
        <v>93</v>
      </c>
      <c r="M24" s="456" t="s">
        <v>78</v>
      </c>
      <c r="N24" s="352" t="s">
        <v>95</v>
      </c>
      <c r="O24" s="169"/>
      <c r="P24" s="169"/>
      <c r="Q24" s="169"/>
      <c r="R24" s="169"/>
      <c r="S24" s="169"/>
      <c r="T24" s="170"/>
      <c r="U24" s="170"/>
      <c r="V24" s="170"/>
      <c r="W24" s="169"/>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225" t="s">
        <v>76</v>
      </c>
      <c r="BM24" s="171">
        <f>COUNTIF(O24:AA24,"P")</f>
        <v>0</v>
      </c>
      <c r="BN24" s="172">
        <f>COUNTIF(AB24:AM24,"P")</f>
        <v>0</v>
      </c>
      <c r="BO24" s="172">
        <f>COUNTIF(AN24:AZ24,"P")</f>
        <v>0</v>
      </c>
      <c r="BP24" s="172">
        <f>COUNTIF(BA24:BL24,"P")</f>
        <v>1</v>
      </c>
      <c r="BQ24" s="172">
        <f t="shared" si="6"/>
        <v>1</v>
      </c>
      <c r="BR24" s="303" t="e">
        <f>+SUM(BM25)/(BM24)</f>
        <v>#DIV/0!</v>
      </c>
      <c r="BS24" s="303" t="e">
        <f>+SUM(BN25)/(BN24)</f>
        <v>#DIV/0!</v>
      </c>
      <c r="BT24" s="303" t="e">
        <f>+SUM(BO25)/(BO24)</f>
        <v>#DIV/0!</v>
      </c>
      <c r="BU24" s="303">
        <f>+SUM(BP25)/(BP24)</f>
        <v>0</v>
      </c>
      <c r="BV24" s="309">
        <f>+SUM(BQ25)/(BQ24)</f>
        <v>0</v>
      </c>
      <c r="BW24" s="179"/>
      <c r="BX24" s="205"/>
      <c r="BY24" s="205"/>
      <c r="BZ24" s="205"/>
    </row>
    <row r="25" spans="1:78" s="205" customFormat="1" ht="21.75" hidden="1" customHeight="1" outlineLevel="2" x14ac:dyDescent="0.25">
      <c r="A25" s="181"/>
      <c r="B25" s="138"/>
      <c r="C25" s="614"/>
      <c r="D25" s="763"/>
      <c r="E25" s="616"/>
      <c r="F25" s="589"/>
      <c r="G25" s="160" t="s">
        <v>80</v>
      </c>
      <c r="H25" s="363"/>
      <c r="I25" s="356"/>
      <c r="J25" s="363"/>
      <c r="K25" s="363"/>
      <c r="L25" s="363"/>
      <c r="M25" s="456"/>
      <c r="N25" s="352"/>
      <c r="O25" s="173"/>
      <c r="P25" s="173"/>
      <c r="Q25" s="173"/>
      <c r="R25" s="173"/>
      <c r="S25" s="173"/>
      <c r="T25" s="174"/>
      <c r="U25" s="174"/>
      <c r="V25" s="174"/>
      <c r="W25" s="173"/>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5">
        <f>COUNTIF(O25:AA25,"E")</f>
        <v>0</v>
      </c>
      <c r="BN25" s="176">
        <f>COUNTIF(AB25:AM25,"E")</f>
        <v>0</v>
      </c>
      <c r="BO25" s="176">
        <f>COUNTIF(AN25:AZ25,"E")</f>
        <v>0</v>
      </c>
      <c r="BP25" s="176">
        <f>COUNTIF(BA25:BL25,"E")</f>
        <v>0</v>
      </c>
      <c r="BQ25" s="177">
        <f t="shared" si="6"/>
        <v>0</v>
      </c>
      <c r="BR25" s="303"/>
      <c r="BS25" s="303"/>
      <c r="BT25" s="303"/>
      <c r="BU25" s="303"/>
      <c r="BV25" s="303"/>
      <c r="BW25" s="149"/>
    </row>
    <row r="26" spans="1:78" s="205" customFormat="1" ht="30" hidden="1" customHeight="1" outlineLevel="2" x14ac:dyDescent="0.25">
      <c r="A26" s="573"/>
      <c r="B26" s="138"/>
      <c r="C26" s="614"/>
      <c r="D26" s="763"/>
      <c r="E26" s="315" t="s">
        <v>606</v>
      </c>
      <c r="F26" s="587" t="s">
        <v>96</v>
      </c>
      <c r="G26" s="160" t="s">
        <v>76</v>
      </c>
      <c r="H26" s="363" t="s">
        <v>77</v>
      </c>
      <c r="I26" s="363"/>
      <c r="J26" s="363"/>
      <c r="K26" s="363"/>
      <c r="L26" s="363" t="s">
        <v>77</v>
      </c>
      <c r="M26" s="456" t="s">
        <v>78</v>
      </c>
      <c r="N26" s="352"/>
      <c r="O26" s="211"/>
      <c r="P26" s="211"/>
      <c r="Q26" s="211"/>
      <c r="R26" s="211"/>
      <c r="S26" s="211"/>
      <c r="T26" s="211"/>
      <c r="U26" s="211"/>
      <c r="V26" s="211" t="s">
        <v>76</v>
      </c>
      <c r="W26" s="211"/>
      <c r="X26" s="211"/>
      <c r="Y26" s="211"/>
      <c r="Z26" s="211"/>
      <c r="AA26" s="211"/>
      <c r="AB26" s="211"/>
      <c r="AC26" s="211"/>
      <c r="AD26" s="211"/>
      <c r="AE26" s="211" t="s">
        <v>76</v>
      </c>
      <c r="AF26" s="211"/>
      <c r="AG26" s="211"/>
      <c r="AH26" s="211"/>
      <c r="AI26" s="211"/>
      <c r="AJ26" s="211"/>
      <c r="AK26" s="211"/>
      <c r="AL26" s="211"/>
      <c r="AM26" s="211" t="s">
        <v>76</v>
      </c>
      <c r="AN26" s="211"/>
      <c r="AO26" s="211"/>
      <c r="AP26" s="211"/>
      <c r="AQ26" s="211"/>
      <c r="AR26" s="211"/>
      <c r="AS26" s="211"/>
      <c r="AT26" s="211"/>
      <c r="AU26" s="211"/>
      <c r="AV26" s="211" t="s">
        <v>76</v>
      </c>
      <c r="AW26" s="211"/>
      <c r="AX26" s="211"/>
      <c r="AY26" s="211"/>
      <c r="AZ26" s="211"/>
      <c r="BA26" s="211"/>
      <c r="BB26" s="211"/>
      <c r="BC26" s="211"/>
      <c r="BD26" s="211" t="s">
        <v>76</v>
      </c>
      <c r="BE26" s="211"/>
      <c r="BF26" s="211"/>
      <c r="BG26" s="211"/>
      <c r="BH26" s="211"/>
      <c r="BI26" s="211"/>
      <c r="BJ26" s="211" t="s">
        <v>76</v>
      </c>
      <c r="BK26" s="211"/>
      <c r="BL26" s="211"/>
      <c r="BM26" s="171">
        <f>COUNTIF(O26:AA26,"P")</f>
        <v>1</v>
      </c>
      <c r="BN26" s="172">
        <f>COUNTIF(AB26:AM26,"P")</f>
        <v>2</v>
      </c>
      <c r="BO26" s="172">
        <f>COUNTIF(AN26:AZ26,"P")</f>
        <v>1</v>
      </c>
      <c r="BP26" s="172">
        <f>COUNTIF(BA26:BL26,"P")</f>
        <v>2</v>
      </c>
      <c r="BQ26" s="172">
        <f t="shared" si="6"/>
        <v>6</v>
      </c>
      <c r="BR26" s="303">
        <f>+SUM(BM27)/(BM26)</f>
        <v>0</v>
      </c>
      <c r="BS26" s="303">
        <f>+SUM(BN27)/(BN26)</f>
        <v>0</v>
      </c>
      <c r="BT26" s="303">
        <f>+SUM(BO27)/(BO26)</f>
        <v>0</v>
      </c>
      <c r="BU26" s="303">
        <f>+SUM(BP27)/(BP26)</f>
        <v>0</v>
      </c>
      <c r="BV26" s="309">
        <f>+SUM(BQ27)/(BQ26)</f>
        <v>0</v>
      </c>
      <c r="BW26" s="149"/>
    </row>
    <row r="27" spans="1:78" s="205" customFormat="1" ht="28.5" hidden="1" customHeight="1" outlineLevel="2" thickBot="1" x14ac:dyDescent="0.3">
      <c r="A27" s="573"/>
      <c r="B27" s="138"/>
      <c r="C27" s="614"/>
      <c r="D27" s="763"/>
      <c r="E27" s="315"/>
      <c r="F27" s="588"/>
      <c r="G27" s="160" t="s">
        <v>80</v>
      </c>
      <c r="H27" s="363"/>
      <c r="I27" s="363"/>
      <c r="J27" s="363"/>
      <c r="K27" s="363"/>
      <c r="L27" s="363"/>
      <c r="M27" s="456"/>
      <c r="N27" s="352"/>
      <c r="O27" s="173"/>
      <c r="P27" s="173"/>
      <c r="Q27" s="173"/>
      <c r="R27" s="173"/>
      <c r="S27" s="173"/>
      <c r="T27" s="174"/>
      <c r="U27" s="174"/>
      <c r="V27" s="174"/>
      <c r="W27" s="173"/>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5">
        <f>COUNTIF(O27:AA27,"E")</f>
        <v>0</v>
      </c>
      <c r="BN27" s="176">
        <f>COUNTIF(AB27:AM27,"E")</f>
        <v>0</v>
      </c>
      <c r="BO27" s="176">
        <f>COUNTIF(AN27:AZ27,"E")</f>
        <v>0</v>
      </c>
      <c r="BP27" s="176">
        <f>COUNTIF(BA27:BL27,"E")</f>
        <v>0</v>
      </c>
      <c r="BQ27" s="177">
        <f t="shared" si="6"/>
        <v>0</v>
      </c>
      <c r="BR27" s="303"/>
      <c r="BS27" s="303"/>
      <c r="BT27" s="303"/>
      <c r="BU27" s="303"/>
      <c r="BV27" s="303"/>
      <c r="BW27" s="149"/>
    </row>
    <row r="28" spans="1:78" s="180" customFormat="1" ht="27.75" hidden="1" customHeight="1" outlineLevel="2" x14ac:dyDescent="0.25">
      <c r="A28" s="240"/>
      <c r="B28" s="138"/>
      <c r="C28" s="517"/>
      <c r="D28" s="182"/>
      <c r="E28" s="315" t="s">
        <v>607</v>
      </c>
      <c r="F28" s="587"/>
      <c r="G28" s="160" t="s">
        <v>76</v>
      </c>
      <c r="H28" s="363"/>
      <c r="I28" s="363"/>
      <c r="J28" s="363"/>
      <c r="K28" s="363"/>
      <c r="L28" s="363" t="s">
        <v>77</v>
      </c>
      <c r="M28" s="178"/>
      <c r="N28" s="586" t="s">
        <v>94</v>
      </c>
      <c r="O28" s="169"/>
      <c r="P28" s="169"/>
      <c r="Q28" s="169"/>
      <c r="R28" s="169" t="s">
        <v>76</v>
      </c>
      <c r="S28" s="169"/>
      <c r="T28" s="170"/>
      <c r="U28" s="170"/>
      <c r="V28" s="170"/>
      <c r="W28" s="169"/>
      <c r="X28" s="170"/>
      <c r="Y28" s="170"/>
      <c r="Z28" s="170"/>
      <c r="AA28" s="170"/>
      <c r="AB28" s="170" t="s">
        <v>76</v>
      </c>
      <c r="AC28" s="170"/>
      <c r="AD28" s="170"/>
      <c r="AE28" s="170"/>
      <c r="AF28" s="170"/>
      <c r="AG28" s="170"/>
      <c r="AH28" s="170"/>
      <c r="AI28" s="170"/>
      <c r="AJ28" s="170"/>
      <c r="AK28" s="170"/>
      <c r="AL28" s="170"/>
      <c r="AM28" s="170"/>
      <c r="AN28" s="170" t="s">
        <v>76</v>
      </c>
      <c r="AO28" s="170"/>
      <c r="AP28" s="170"/>
      <c r="AQ28" s="170"/>
      <c r="AR28" s="170"/>
      <c r="AS28" s="170"/>
      <c r="AT28" s="170"/>
      <c r="AU28" s="170"/>
      <c r="AV28" s="170"/>
      <c r="AW28" s="170"/>
      <c r="AX28" s="170"/>
      <c r="AY28" s="170"/>
      <c r="AZ28" s="170"/>
      <c r="BA28" s="170" t="s">
        <v>76</v>
      </c>
      <c r="BB28" s="170"/>
      <c r="BC28" s="170"/>
      <c r="BD28" s="170"/>
      <c r="BE28" s="170"/>
      <c r="BF28" s="170"/>
      <c r="BG28" s="170"/>
      <c r="BH28" s="170"/>
      <c r="BI28" s="170"/>
      <c r="BJ28" s="170"/>
      <c r="BK28" s="170"/>
      <c r="BL28" s="225"/>
      <c r="BM28" s="171">
        <f>COUNTIF(O28:AA28,"P")</f>
        <v>1</v>
      </c>
      <c r="BN28" s="172">
        <f>COUNTIF(AB28:AM28,"P")</f>
        <v>1</v>
      </c>
      <c r="BO28" s="172">
        <f>COUNTIF(AN28:AZ28,"P")</f>
        <v>1</v>
      </c>
      <c r="BP28" s="172">
        <f>COUNTIF(BA28:BL28,"P")</f>
        <v>1</v>
      </c>
      <c r="BQ28" s="172">
        <f t="shared" si="6"/>
        <v>4</v>
      </c>
      <c r="BR28" s="303">
        <f>+SUM(BM29)/(BM28)</f>
        <v>0</v>
      </c>
      <c r="BS28" s="303">
        <f>+SUM(BN29)/(BN28)</f>
        <v>0</v>
      </c>
      <c r="BT28" s="303">
        <f>+SUM(BO29)/(BO28)</f>
        <v>0</v>
      </c>
      <c r="BU28" s="303">
        <f>+SUM(BP29)/(BP28)</f>
        <v>0</v>
      </c>
      <c r="BV28" s="309">
        <f>+SUM(BQ29)/(BQ28)</f>
        <v>0</v>
      </c>
      <c r="BW28" s="179"/>
      <c r="BX28" s="205"/>
      <c r="BY28" s="205"/>
      <c r="BZ28" s="205"/>
    </row>
    <row r="29" spans="1:78" s="205" customFormat="1" ht="27" hidden="1" customHeight="1" outlineLevel="2" thickBot="1" x14ac:dyDescent="0.3">
      <c r="A29" s="183"/>
      <c r="B29" s="138"/>
      <c r="C29" s="764"/>
      <c r="D29" s="182"/>
      <c r="E29" s="315"/>
      <c r="F29" s="588"/>
      <c r="G29" s="160" t="s">
        <v>80</v>
      </c>
      <c r="H29" s="363"/>
      <c r="I29" s="363"/>
      <c r="J29" s="363"/>
      <c r="K29" s="363"/>
      <c r="L29" s="363"/>
      <c r="M29" s="160"/>
      <c r="N29" s="514"/>
      <c r="O29" s="173"/>
      <c r="P29" s="173"/>
      <c r="Q29" s="173"/>
      <c r="R29" s="173"/>
      <c r="S29" s="173"/>
      <c r="T29" s="174"/>
      <c r="U29" s="174"/>
      <c r="V29" s="173"/>
      <c r="W29" s="173"/>
      <c r="X29" s="174"/>
      <c r="Y29" s="174"/>
      <c r="Z29" s="174"/>
      <c r="AA29" s="173"/>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5">
        <f>COUNTIF(O29:AA29,"E")</f>
        <v>0</v>
      </c>
      <c r="BN29" s="176">
        <f>COUNTIF(AB29:AM29,"E")</f>
        <v>0</v>
      </c>
      <c r="BO29" s="176">
        <f>COUNTIF(AN29:AZ29,"E")</f>
        <v>0</v>
      </c>
      <c r="BP29" s="176">
        <f>COUNTIF(BA29:BL29,"E")</f>
        <v>0</v>
      </c>
      <c r="BQ29" s="177">
        <f t="shared" si="6"/>
        <v>0</v>
      </c>
      <c r="BR29" s="303"/>
      <c r="BS29" s="303"/>
      <c r="BT29" s="303"/>
      <c r="BU29" s="303"/>
      <c r="BV29" s="303"/>
      <c r="BW29" s="149"/>
    </row>
    <row r="30" spans="1:78" s="205" customFormat="1" ht="18.75" customHeight="1" collapsed="1" thickBot="1" x14ac:dyDescent="0.3">
      <c r="A30" s="576"/>
      <c r="B30" s="138"/>
      <c r="C30" s="575" t="s">
        <v>97</v>
      </c>
      <c r="D30" s="572" t="s">
        <v>98</v>
      </c>
      <c r="E30" s="572"/>
      <c r="F30" s="306" t="s">
        <v>99</v>
      </c>
      <c r="G30" s="160" t="s">
        <v>76</v>
      </c>
      <c r="H30" s="363" t="s">
        <v>77</v>
      </c>
      <c r="I30" s="363" t="s">
        <v>77</v>
      </c>
      <c r="J30" s="363"/>
      <c r="K30" s="363"/>
      <c r="L30" s="363" t="s">
        <v>77</v>
      </c>
      <c r="M30" s="456" t="s">
        <v>100</v>
      </c>
      <c r="N30" s="352" t="s">
        <v>79</v>
      </c>
      <c r="O30" s="165">
        <f>COUNTIF(O32:O35,"P")</f>
        <v>0</v>
      </c>
      <c r="P30" s="165">
        <f t="shared" ref="P30:BL30" si="7">COUNTIF(P32:P35,"P")</f>
        <v>0</v>
      </c>
      <c r="Q30" s="165">
        <f t="shared" si="7"/>
        <v>0</v>
      </c>
      <c r="R30" s="165">
        <f t="shared" si="7"/>
        <v>0</v>
      </c>
      <c r="S30" s="165">
        <f t="shared" si="7"/>
        <v>0</v>
      </c>
      <c r="T30" s="165">
        <f t="shared" si="7"/>
        <v>0</v>
      </c>
      <c r="U30" s="165">
        <f t="shared" si="7"/>
        <v>0</v>
      </c>
      <c r="V30" s="165">
        <f t="shared" si="7"/>
        <v>0</v>
      </c>
      <c r="W30" s="165">
        <f t="shared" si="7"/>
        <v>0</v>
      </c>
      <c r="X30" s="165">
        <f t="shared" si="7"/>
        <v>0</v>
      </c>
      <c r="Y30" s="165">
        <f t="shared" si="7"/>
        <v>0</v>
      </c>
      <c r="Z30" s="165">
        <f t="shared" si="7"/>
        <v>0</v>
      </c>
      <c r="AA30" s="165"/>
      <c r="AB30" s="165">
        <f t="shared" si="7"/>
        <v>0</v>
      </c>
      <c r="AC30" s="165">
        <f t="shared" si="7"/>
        <v>0</v>
      </c>
      <c r="AD30" s="165">
        <f t="shared" si="7"/>
        <v>0</v>
      </c>
      <c r="AE30" s="165">
        <f t="shared" si="7"/>
        <v>1</v>
      </c>
      <c r="AF30" s="165">
        <f t="shared" si="7"/>
        <v>0</v>
      </c>
      <c r="AG30" s="165">
        <f t="shared" si="7"/>
        <v>0</v>
      </c>
      <c r="AH30" s="165">
        <f t="shared" si="7"/>
        <v>0</v>
      </c>
      <c r="AI30" s="165">
        <f t="shared" si="7"/>
        <v>0</v>
      </c>
      <c r="AJ30" s="165">
        <f t="shared" si="7"/>
        <v>0</v>
      </c>
      <c r="AK30" s="165">
        <f t="shared" si="7"/>
        <v>0</v>
      </c>
      <c r="AL30" s="165">
        <f t="shared" si="7"/>
        <v>0</v>
      </c>
      <c r="AM30" s="165">
        <f t="shared" si="7"/>
        <v>0</v>
      </c>
      <c r="AN30" s="165">
        <f t="shared" si="7"/>
        <v>0</v>
      </c>
      <c r="AO30" s="165">
        <f t="shared" si="7"/>
        <v>0</v>
      </c>
      <c r="AP30" s="165">
        <f t="shared" si="7"/>
        <v>0</v>
      </c>
      <c r="AQ30" s="165">
        <f t="shared" si="7"/>
        <v>0</v>
      </c>
      <c r="AR30" s="165">
        <f t="shared" si="7"/>
        <v>0</v>
      </c>
      <c r="AS30" s="165">
        <f t="shared" si="7"/>
        <v>1</v>
      </c>
      <c r="AT30" s="165">
        <f t="shared" si="7"/>
        <v>0</v>
      </c>
      <c r="AU30" s="165">
        <f t="shared" si="7"/>
        <v>0</v>
      </c>
      <c r="AV30" s="165">
        <f t="shared" si="7"/>
        <v>0</v>
      </c>
      <c r="AW30" s="165">
        <f t="shared" si="7"/>
        <v>0</v>
      </c>
      <c r="AX30" s="165">
        <f t="shared" si="7"/>
        <v>0</v>
      </c>
      <c r="AY30" s="165">
        <f t="shared" si="7"/>
        <v>0</v>
      </c>
      <c r="AZ30" s="165">
        <f t="shared" si="7"/>
        <v>0</v>
      </c>
      <c r="BA30" s="165">
        <f t="shared" si="7"/>
        <v>0</v>
      </c>
      <c r="BB30" s="165">
        <f t="shared" si="7"/>
        <v>0</v>
      </c>
      <c r="BC30" s="165">
        <f t="shared" si="7"/>
        <v>0</v>
      </c>
      <c r="BD30" s="165">
        <f t="shared" si="7"/>
        <v>0</v>
      </c>
      <c r="BE30" s="165">
        <f t="shared" si="7"/>
        <v>0</v>
      </c>
      <c r="BF30" s="165">
        <f t="shared" si="7"/>
        <v>0</v>
      </c>
      <c r="BG30" s="165">
        <f t="shared" si="7"/>
        <v>0</v>
      </c>
      <c r="BH30" s="165">
        <f t="shared" si="7"/>
        <v>1</v>
      </c>
      <c r="BI30" s="165">
        <f t="shared" si="7"/>
        <v>1</v>
      </c>
      <c r="BJ30" s="165">
        <f t="shared" si="7"/>
        <v>0</v>
      </c>
      <c r="BK30" s="165">
        <f t="shared" si="7"/>
        <v>1</v>
      </c>
      <c r="BL30" s="165">
        <f t="shared" si="7"/>
        <v>0</v>
      </c>
      <c r="BM30" s="301">
        <f>+SUM(BM33+BM35)</f>
        <v>0</v>
      </c>
      <c r="BN30" s="301">
        <f t="shared" ref="BN30:BQ30" si="8">+SUM(BN33+BN35)</f>
        <v>0</v>
      </c>
      <c r="BO30" s="301">
        <f t="shared" si="8"/>
        <v>0</v>
      </c>
      <c r="BP30" s="301">
        <f t="shared" si="8"/>
        <v>0</v>
      </c>
      <c r="BQ30" s="301">
        <f t="shared" si="8"/>
        <v>0</v>
      </c>
      <c r="BR30" s="304"/>
      <c r="BS30" s="304"/>
      <c r="BT30" s="304"/>
      <c r="BU30" s="304"/>
      <c r="BV30" s="304"/>
      <c r="BW30" s="149"/>
    </row>
    <row r="31" spans="1:78" s="205" customFormat="1" ht="18.75" customHeight="1" thickBot="1" x14ac:dyDescent="0.3">
      <c r="A31" s="580"/>
      <c r="B31" s="138"/>
      <c r="C31" s="575" t="s">
        <v>97</v>
      </c>
      <c r="D31" s="572" t="s">
        <v>98</v>
      </c>
      <c r="E31" s="572"/>
      <c r="F31" s="307"/>
      <c r="G31" s="160" t="s">
        <v>80</v>
      </c>
      <c r="H31" s="363"/>
      <c r="I31" s="363"/>
      <c r="J31" s="363"/>
      <c r="K31" s="363"/>
      <c r="L31" s="363"/>
      <c r="M31" s="456"/>
      <c r="N31" s="352"/>
      <c r="O31" s="166">
        <f>COUNTIF(O32:O35,"E")</f>
        <v>0</v>
      </c>
      <c r="P31" s="166">
        <f t="shared" ref="P31:BL31" si="9">COUNTIF(P32:P35,"E")</f>
        <v>0</v>
      </c>
      <c r="Q31" s="166">
        <f t="shared" si="9"/>
        <v>0</v>
      </c>
      <c r="R31" s="166">
        <f t="shared" si="9"/>
        <v>0</v>
      </c>
      <c r="S31" s="166">
        <f t="shared" si="9"/>
        <v>0</v>
      </c>
      <c r="T31" s="166">
        <f t="shared" si="9"/>
        <v>0</v>
      </c>
      <c r="U31" s="166">
        <f t="shared" si="9"/>
        <v>0</v>
      </c>
      <c r="V31" s="166">
        <f t="shared" si="9"/>
        <v>0</v>
      </c>
      <c r="W31" s="166">
        <f t="shared" si="9"/>
        <v>0</v>
      </c>
      <c r="X31" s="166">
        <f t="shared" si="9"/>
        <v>0</v>
      </c>
      <c r="Y31" s="166">
        <f t="shared" si="9"/>
        <v>0</v>
      </c>
      <c r="Z31" s="166">
        <f t="shared" si="9"/>
        <v>0</v>
      </c>
      <c r="AA31" s="166"/>
      <c r="AB31" s="166">
        <f t="shared" si="9"/>
        <v>0</v>
      </c>
      <c r="AC31" s="166">
        <f t="shared" si="9"/>
        <v>0</v>
      </c>
      <c r="AD31" s="166">
        <f t="shared" si="9"/>
        <v>0</v>
      </c>
      <c r="AE31" s="166">
        <f t="shared" si="9"/>
        <v>0</v>
      </c>
      <c r="AF31" s="166">
        <f t="shared" si="9"/>
        <v>0</v>
      </c>
      <c r="AG31" s="166">
        <f t="shared" si="9"/>
        <v>0</v>
      </c>
      <c r="AH31" s="166">
        <f t="shared" si="9"/>
        <v>0</v>
      </c>
      <c r="AI31" s="166">
        <f t="shared" si="9"/>
        <v>0</v>
      </c>
      <c r="AJ31" s="166">
        <f t="shared" si="9"/>
        <v>0</v>
      </c>
      <c r="AK31" s="166">
        <f t="shared" si="9"/>
        <v>0</v>
      </c>
      <c r="AL31" s="166">
        <f t="shared" si="9"/>
        <v>0</v>
      </c>
      <c r="AM31" s="166">
        <f t="shared" si="9"/>
        <v>0</v>
      </c>
      <c r="AN31" s="166">
        <f t="shared" si="9"/>
        <v>0</v>
      </c>
      <c r="AO31" s="166">
        <f t="shared" si="9"/>
        <v>0</v>
      </c>
      <c r="AP31" s="166">
        <f t="shared" si="9"/>
        <v>0</v>
      </c>
      <c r="AQ31" s="166">
        <f t="shared" si="9"/>
        <v>0</v>
      </c>
      <c r="AR31" s="166">
        <f t="shared" si="9"/>
        <v>0</v>
      </c>
      <c r="AS31" s="166">
        <f t="shared" si="9"/>
        <v>0</v>
      </c>
      <c r="AT31" s="166">
        <f t="shared" si="9"/>
        <v>0</v>
      </c>
      <c r="AU31" s="166">
        <f t="shared" si="9"/>
        <v>0</v>
      </c>
      <c r="AV31" s="166">
        <f t="shared" si="9"/>
        <v>0</v>
      </c>
      <c r="AW31" s="166">
        <f t="shared" si="9"/>
        <v>0</v>
      </c>
      <c r="AX31" s="166">
        <f t="shared" si="9"/>
        <v>0</v>
      </c>
      <c r="AY31" s="166">
        <f t="shared" si="9"/>
        <v>0</v>
      </c>
      <c r="AZ31" s="166">
        <f t="shared" si="9"/>
        <v>0</v>
      </c>
      <c r="BA31" s="166">
        <f t="shared" si="9"/>
        <v>0</v>
      </c>
      <c r="BB31" s="166">
        <f t="shared" si="9"/>
        <v>0</v>
      </c>
      <c r="BC31" s="166">
        <f t="shared" si="9"/>
        <v>0</v>
      </c>
      <c r="BD31" s="166">
        <f t="shared" si="9"/>
        <v>0</v>
      </c>
      <c r="BE31" s="166">
        <f t="shared" si="9"/>
        <v>0</v>
      </c>
      <c r="BF31" s="166">
        <f t="shared" si="9"/>
        <v>0</v>
      </c>
      <c r="BG31" s="166">
        <f t="shared" si="9"/>
        <v>0</v>
      </c>
      <c r="BH31" s="166">
        <f t="shared" si="9"/>
        <v>0</v>
      </c>
      <c r="BI31" s="166">
        <f t="shared" si="9"/>
        <v>0</v>
      </c>
      <c r="BJ31" s="166">
        <f t="shared" si="9"/>
        <v>0</v>
      </c>
      <c r="BK31" s="166">
        <f t="shared" si="9"/>
        <v>0</v>
      </c>
      <c r="BL31" s="166">
        <f t="shared" si="9"/>
        <v>0</v>
      </c>
      <c r="BM31" s="302"/>
      <c r="BN31" s="302"/>
      <c r="BO31" s="302"/>
      <c r="BP31" s="302"/>
      <c r="BQ31" s="302"/>
      <c r="BR31" s="305"/>
      <c r="BS31" s="305"/>
      <c r="BT31" s="305"/>
      <c r="BU31" s="305"/>
      <c r="BV31" s="305"/>
      <c r="BW31" s="149"/>
    </row>
    <row r="32" spans="1:78" s="205" customFormat="1" ht="15.75" hidden="1" customHeight="1" outlineLevel="1" x14ac:dyDescent="0.25">
      <c r="A32" s="573"/>
      <c r="B32" s="138"/>
      <c r="C32" s="520" t="s">
        <v>101</v>
      </c>
      <c r="D32" s="765" t="s">
        <v>102</v>
      </c>
      <c r="E32" s="574" t="s">
        <v>103</v>
      </c>
      <c r="F32" s="315" t="s">
        <v>104</v>
      </c>
      <c r="G32" s="160" t="s">
        <v>76</v>
      </c>
      <c r="H32" s="363" t="s">
        <v>77</v>
      </c>
      <c r="I32" s="363" t="s">
        <v>77</v>
      </c>
      <c r="J32" s="363"/>
      <c r="K32" s="363"/>
      <c r="L32" s="363" t="s">
        <v>77</v>
      </c>
      <c r="M32" s="456" t="s">
        <v>100</v>
      </c>
      <c r="N32" s="352"/>
      <c r="O32" s="211"/>
      <c r="P32" s="211"/>
      <c r="Q32" s="211"/>
      <c r="R32" s="211"/>
      <c r="S32" s="211"/>
      <c r="T32" s="211"/>
      <c r="U32" s="211"/>
      <c r="V32" s="211"/>
      <c r="W32" s="211"/>
      <c r="X32" s="211"/>
      <c r="Y32" s="211"/>
      <c r="Z32" s="211"/>
      <c r="AA32" s="211"/>
      <c r="AB32" s="211"/>
      <c r="AC32" s="211"/>
      <c r="AD32" s="211"/>
      <c r="AE32" s="211" t="s">
        <v>76</v>
      </c>
      <c r="AF32" s="211"/>
      <c r="AG32" s="211"/>
      <c r="AH32" s="211"/>
      <c r="AI32" s="211"/>
      <c r="AJ32" s="211"/>
      <c r="AK32" s="211"/>
      <c r="AL32" s="211"/>
      <c r="AM32" s="211"/>
      <c r="AN32" s="211"/>
      <c r="AO32" s="211"/>
      <c r="AP32" s="211"/>
      <c r="AQ32" s="211"/>
      <c r="AR32" s="211"/>
      <c r="AS32" s="211" t="s">
        <v>76</v>
      </c>
      <c r="AT32" s="211"/>
      <c r="AU32" s="211"/>
      <c r="AV32" s="211"/>
      <c r="AW32" s="211"/>
      <c r="AX32" s="211"/>
      <c r="AY32" s="211"/>
      <c r="AZ32" s="211"/>
      <c r="BA32" s="211"/>
      <c r="BB32" s="211"/>
      <c r="BC32" s="211"/>
      <c r="BD32" s="211"/>
      <c r="BE32" s="211"/>
      <c r="BF32" s="211"/>
      <c r="BG32" s="211"/>
      <c r="BH32" s="211"/>
      <c r="BI32" s="211"/>
      <c r="BJ32" s="211"/>
      <c r="BK32" s="211" t="s">
        <v>76</v>
      </c>
      <c r="BL32" s="211"/>
      <c r="BM32" s="171">
        <f>COUNTIF(O32:AA32,"P")</f>
        <v>0</v>
      </c>
      <c r="BN32" s="172">
        <f>COUNTIF(AB32:AM32,"P")</f>
        <v>1</v>
      </c>
      <c r="BO32" s="172">
        <f>COUNTIF(AN32:AZ32,"P")</f>
        <v>1</v>
      </c>
      <c r="BP32" s="172">
        <f>COUNTIF(BA32:BL32,"P")</f>
        <v>1</v>
      </c>
      <c r="BQ32" s="172">
        <f>SUM(BM32:BP32)</f>
        <v>3</v>
      </c>
      <c r="BR32" s="303" t="e">
        <f>+SUM(BM33)/(BM32)</f>
        <v>#DIV/0!</v>
      </c>
      <c r="BS32" s="303">
        <f>+SUM(BN33)/(BN32)</f>
        <v>0</v>
      </c>
      <c r="BT32" s="303">
        <f>+SUM(BO33)/(BO32)</f>
        <v>0</v>
      </c>
      <c r="BU32" s="303">
        <f>+SUM(BP33)/(BP32)</f>
        <v>0</v>
      </c>
      <c r="BV32" s="309">
        <f>+SUM(BQ33)/(BQ32)</f>
        <v>0</v>
      </c>
      <c r="BW32" s="149"/>
    </row>
    <row r="33" spans="1:75" s="205" customFormat="1" ht="15.75" hidden="1" customHeight="1" outlineLevel="1" x14ac:dyDescent="0.25">
      <c r="A33" s="573"/>
      <c r="B33" s="138"/>
      <c r="C33" s="520"/>
      <c r="D33" s="765"/>
      <c r="E33" s="574"/>
      <c r="F33" s="315"/>
      <c r="G33" s="160" t="s">
        <v>80</v>
      </c>
      <c r="H33" s="363"/>
      <c r="I33" s="363"/>
      <c r="J33" s="363"/>
      <c r="K33" s="363"/>
      <c r="L33" s="363"/>
      <c r="M33" s="456"/>
      <c r="N33" s="352"/>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5">
        <f>COUNTIF(O33:AA33,"E")</f>
        <v>0</v>
      </c>
      <c r="BN33" s="176">
        <f>COUNTIF(AB33:AM33,"E")</f>
        <v>0</v>
      </c>
      <c r="BO33" s="176">
        <f>COUNTIF(AN33:AZ33,"E")</f>
        <v>0</v>
      </c>
      <c r="BP33" s="176">
        <f>COUNTIF(BA33:BL33,"E")</f>
        <v>0</v>
      </c>
      <c r="BQ33" s="177">
        <f>SUM(BM33:BP33)</f>
        <v>0</v>
      </c>
      <c r="BR33" s="303"/>
      <c r="BS33" s="303"/>
      <c r="BT33" s="303"/>
      <c r="BU33" s="303"/>
      <c r="BV33" s="303"/>
      <c r="BW33" s="149"/>
    </row>
    <row r="34" spans="1:75" s="205" customFormat="1" ht="15.75" hidden="1" customHeight="1" outlineLevel="1" x14ac:dyDescent="0.25">
      <c r="A34" s="576"/>
      <c r="B34" s="138"/>
      <c r="C34" s="520"/>
      <c r="D34" s="765"/>
      <c r="E34" s="574" t="s">
        <v>105</v>
      </c>
      <c r="F34" s="315" t="s">
        <v>99</v>
      </c>
      <c r="G34" s="160" t="s">
        <v>76</v>
      </c>
      <c r="H34" s="363" t="s">
        <v>77</v>
      </c>
      <c r="I34" s="363" t="s">
        <v>77</v>
      </c>
      <c r="J34" s="363"/>
      <c r="K34" s="363"/>
      <c r="L34" s="363" t="s">
        <v>77</v>
      </c>
      <c r="M34" s="456" t="s">
        <v>100</v>
      </c>
      <c r="N34" s="352"/>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t="s">
        <v>76</v>
      </c>
      <c r="BI34" s="211" t="s">
        <v>76</v>
      </c>
      <c r="BJ34" s="211"/>
      <c r="BK34" s="211"/>
      <c r="BL34" s="211"/>
      <c r="BM34" s="171">
        <f>COUNTIF(O34:AA34,"P")</f>
        <v>0</v>
      </c>
      <c r="BN34" s="172">
        <f>COUNTIF(AB34:AM34,"P")</f>
        <v>0</v>
      </c>
      <c r="BO34" s="172">
        <f>COUNTIF(AN34:AZ34,"P")</f>
        <v>0</v>
      </c>
      <c r="BP34" s="172">
        <f>COUNTIF(BA34:BL34,"P")</f>
        <v>2</v>
      </c>
      <c r="BQ34" s="172">
        <f>SUM(BM34:BP34)</f>
        <v>2</v>
      </c>
      <c r="BR34" s="303" t="e">
        <f>+SUM(BM35)/(BM34)</f>
        <v>#DIV/0!</v>
      </c>
      <c r="BS34" s="303" t="e">
        <f>+SUM(BN35)/(BN34)</f>
        <v>#DIV/0!</v>
      </c>
      <c r="BT34" s="303" t="e">
        <f>+SUM(BO35)/(BO34)</f>
        <v>#DIV/0!</v>
      </c>
      <c r="BU34" s="303">
        <f>+SUM(BP35)/(BP34)</f>
        <v>0</v>
      </c>
      <c r="BV34" s="309">
        <f>+SUM(BQ35)/(BQ34)</f>
        <v>0</v>
      </c>
      <c r="BW34" s="149"/>
    </row>
    <row r="35" spans="1:75" s="205" customFormat="1" ht="15.75" hidden="1" customHeight="1" outlineLevel="1" thickBot="1" x14ac:dyDescent="0.3">
      <c r="A35" s="580"/>
      <c r="B35" s="138"/>
      <c r="C35" s="520"/>
      <c r="D35" s="765"/>
      <c r="E35" s="574"/>
      <c r="F35" s="315"/>
      <c r="G35" s="160" t="s">
        <v>80</v>
      </c>
      <c r="H35" s="363"/>
      <c r="I35" s="363"/>
      <c r="J35" s="363"/>
      <c r="K35" s="363"/>
      <c r="L35" s="363"/>
      <c r="M35" s="456"/>
      <c r="N35" s="352"/>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5">
        <f>COUNTIF(O35:AA35,"E")</f>
        <v>0</v>
      </c>
      <c r="BN35" s="176">
        <f>COUNTIF(AB35:AM35,"E")</f>
        <v>0</v>
      </c>
      <c r="BO35" s="176">
        <f>COUNTIF(AN35:AZ35,"E")</f>
        <v>0</v>
      </c>
      <c r="BP35" s="176">
        <f>COUNTIF(BA35:BL35,"E")</f>
        <v>0</v>
      </c>
      <c r="BQ35" s="177">
        <f>SUM(BM35:BP35)</f>
        <v>0</v>
      </c>
      <c r="BR35" s="303"/>
      <c r="BS35" s="303"/>
      <c r="BT35" s="303"/>
      <c r="BU35" s="303"/>
      <c r="BV35" s="303"/>
      <c r="BW35" s="149"/>
    </row>
    <row r="36" spans="1:75" s="205" customFormat="1" ht="17.25" customHeight="1" collapsed="1" thickBot="1" x14ac:dyDescent="0.3">
      <c r="A36" s="576"/>
      <c r="B36" s="138"/>
      <c r="C36" s="575" t="s">
        <v>106</v>
      </c>
      <c r="D36" s="572" t="s">
        <v>107</v>
      </c>
      <c r="E36" s="572"/>
      <c r="F36" s="306" t="s">
        <v>108</v>
      </c>
      <c r="G36" s="160" t="s">
        <v>76</v>
      </c>
      <c r="H36" s="363" t="s">
        <v>77</v>
      </c>
      <c r="I36" s="363" t="s">
        <v>77</v>
      </c>
      <c r="J36" s="363"/>
      <c r="K36" s="363"/>
      <c r="L36" s="363" t="s">
        <v>77</v>
      </c>
      <c r="M36" s="456" t="s">
        <v>78</v>
      </c>
      <c r="N36" s="352" t="s">
        <v>79</v>
      </c>
      <c r="O36" s="165">
        <f>COUNTIF(O38:O51,"P")</f>
        <v>0</v>
      </c>
      <c r="P36" s="165">
        <f t="shared" ref="P36:BL36" si="10">COUNTIF(P38:P51,"P")</f>
        <v>0</v>
      </c>
      <c r="Q36" s="165">
        <f t="shared" si="10"/>
        <v>0</v>
      </c>
      <c r="R36" s="165">
        <f t="shared" si="10"/>
        <v>1</v>
      </c>
      <c r="S36" s="165">
        <f t="shared" si="10"/>
        <v>0</v>
      </c>
      <c r="T36" s="165">
        <f t="shared" si="10"/>
        <v>0</v>
      </c>
      <c r="U36" s="165">
        <f t="shared" si="10"/>
        <v>0</v>
      </c>
      <c r="V36" s="165">
        <f t="shared" si="10"/>
        <v>1</v>
      </c>
      <c r="W36" s="165">
        <f t="shared" si="10"/>
        <v>0</v>
      </c>
      <c r="X36" s="165">
        <f t="shared" si="10"/>
        <v>0</v>
      </c>
      <c r="Y36" s="165">
        <f t="shared" si="10"/>
        <v>0</v>
      </c>
      <c r="Z36" s="165">
        <f t="shared" si="10"/>
        <v>2</v>
      </c>
      <c r="AA36" s="165"/>
      <c r="AB36" s="165">
        <f t="shared" si="10"/>
        <v>0</v>
      </c>
      <c r="AC36" s="165">
        <f t="shared" si="10"/>
        <v>0</v>
      </c>
      <c r="AD36" s="165">
        <f t="shared" si="10"/>
        <v>0</v>
      </c>
      <c r="AE36" s="165">
        <f t="shared" si="10"/>
        <v>1</v>
      </c>
      <c r="AF36" s="165">
        <f t="shared" si="10"/>
        <v>0</v>
      </c>
      <c r="AG36" s="165">
        <f t="shared" si="10"/>
        <v>0</v>
      </c>
      <c r="AH36" s="165">
        <f t="shared" si="10"/>
        <v>0</v>
      </c>
      <c r="AI36" s="165">
        <f t="shared" si="10"/>
        <v>1</v>
      </c>
      <c r="AJ36" s="165">
        <f t="shared" si="10"/>
        <v>0</v>
      </c>
      <c r="AK36" s="165">
        <f t="shared" si="10"/>
        <v>0</v>
      </c>
      <c r="AL36" s="165">
        <f t="shared" si="10"/>
        <v>0</v>
      </c>
      <c r="AM36" s="165">
        <f t="shared" si="10"/>
        <v>2</v>
      </c>
      <c r="AN36" s="165">
        <f t="shared" si="10"/>
        <v>0</v>
      </c>
      <c r="AO36" s="165">
        <f t="shared" si="10"/>
        <v>0</v>
      </c>
      <c r="AP36" s="165">
        <f t="shared" si="10"/>
        <v>0</v>
      </c>
      <c r="AQ36" s="165">
        <f t="shared" si="10"/>
        <v>0</v>
      </c>
      <c r="AR36" s="165">
        <f t="shared" si="10"/>
        <v>1</v>
      </c>
      <c r="AS36" s="165">
        <f t="shared" si="10"/>
        <v>0</v>
      </c>
      <c r="AT36" s="165">
        <f t="shared" si="10"/>
        <v>0</v>
      </c>
      <c r="AU36" s="165">
        <f t="shared" si="10"/>
        <v>0</v>
      </c>
      <c r="AV36" s="165">
        <f t="shared" si="10"/>
        <v>1</v>
      </c>
      <c r="AW36" s="165">
        <f t="shared" si="10"/>
        <v>0</v>
      </c>
      <c r="AX36" s="165">
        <f t="shared" si="10"/>
        <v>0</v>
      </c>
      <c r="AY36" s="165">
        <f t="shared" si="10"/>
        <v>0</v>
      </c>
      <c r="AZ36" s="165">
        <f t="shared" si="10"/>
        <v>2</v>
      </c>
      <c r="BA36" s="165">
        <f t="shared" si="10"/>
        <v>0</v>
      </c>
      <c r="BB36" s="165">
        <f t="shared" si="10"/>
        <v>0</v>
      </c>
      <c r="BC36" s="165">
        <f t="shared" si="10"/>
        <v>0</v>
      </c>
      <c r="BD36" s="165">
        <f t="shared" si="10"/>
        <v>1</v>
      </c>
      <c r="BE36" s="165">
        <f t="shared" si="10"/>
        <v>0</v>
      </c>
      <c r="BF36" s="165">
        <f t="shared" si="10"/>
        <v>0</v>
      </c>
      <c r="BG36" s="165">
        <f t="shared" si="10"/>
        <v>0</v>
      </c>
      <c r="BH36" s="165">
        <f t="shared" si="10"/>
        <v>1</v>
      </c>
      <c r="BI36" s="165">
        <f t="shared" si="10"/>
        <v>1</v>
      </c>
      <c r="BJ36" s="165">
        <f t="shared" si="10"/>
        <v>0</v>
      </c>
      <c r="BK36" s="165">
        <f t="shared" si="10"/>
        <v>1</v>
      </c>
      <c r="BL36" s="165">
        <f t="shared" si="10"/>
        <v>0</v>
      </c>
      <c r="BM36" s="301">
        <f>+SUM(BM39+BM41)</f>
        <v>0</v>
      </c>
      <c r="BN36" s="301">
        <f t="shared" ref="BN36:BQ36" si="11">+SUM(BN39+BN41)</f>
        <v>0</v>
      </c>
      <c r="BO36" s="301">
        <f t="shared" si="11"/>
        <v>0</v>
      </c>
      <c r="BP36" s="301">
        <f t="shared" si="11"/>
        <v>0</v>
      </c>
      <c r="BQ36" s="301">
        <f t="shared" si="11"/>
        <v>0</v>
      </c>
      <c r="BR36" s="304"/>
      <c r="BS36" s="304"/>
      <c r="BT36" s="304"/>
      <c r="BU36" s="304"/>
      <c r="BV36" s="304"/>
      <c r="BW36" s="149"/>
    </row>
    <row r="37" spans="1:75" s="205" customFormat="1" ht="26.25" customHeight="1" thickBot="1" x14ac:dyDescent="0.3">
      <c r="A37" s="577"/>
      <c r="B37" s="138"/>
      <c r="C37" s="575" t="s">
        <v>106</v>
      </c>
      <c r="D37" s="572" t="s">
        <v>107</v>
      </c>
      <c r="E37" s="572"/>
      <c r="F37" s="307"/>
      <c r="G37" s="160" t="s">
        <v>80</v>
      </c>
      <c r="H37" s="363"/>
      <c r="I37" s="363"/>
      <c r="J37" s="363"/>
      <c r="K37" s="363"/>
      <c r="L37" s="363"/>
      <c r="M37" s="456"/>
      <c r="N37" s="352"/>
      <c r="O37" s="166">
        <f>COUNTIF(O38:O51,"E")</f>
        <v>0</v>
      </c>
      <c r="P37" s="166">
        <f t="shared" ref="P37:BL37" si="12">COUNTIF(P38:P51,"E")</f>
        <v>0</v>
      </c>
      <c r="Q37" s="166">
        <f t="shared" si="12"/>
        <v>0</v>
      </c>
      <c r="R37" s="166">
        <f t="shared" si="12"/>
        <v>0</v>
      </c>
      <c r="S37" s="166">
        <f t="shared" si="12"/>
        <v>0</v>
      </c>
      <c r="T37" s="166">
        <f t="shared" si="12"/>
        <v>0</v>
      </c>
      <c r="U37" s="166">
        <f t="shared" si="12"/>
        <v>0</v>
      </c>
      <c r="V37" s="166">
        <f t="shared" si="12"/>
        <v>0</v>
      </c>
      <c r="W37" s="166">
        <f t="shared" si="12"/>
        <v>0</v>
      </c>
      <c r="X37" s="166">
        <f t="shared" si="12"/>
        <v>0</v>
      </c>
      <c r="Y37" s="166">
        <f t="shared" si="12"/>
        <v>0</v>
      </c>
      <c r="Z37" s="166">
        <f t="shared" si="12"/>
        <v>0</v>
      </c>
      <c r="AA37" s="166"/>
      <c r="AB37" s="166">
        <f t="shared" si="12"/>
        <v>0</v>
      </c>
      <c r="AC37" s="166">
        <f t="shared" si="12"/>
        <v>0</v>
      </c>
      <c r="AD37" s="166">
        <f t="shared" si="12"/>
        <v>0</v>
      </c>
      <c r="AE37" s="166">
        <f t="shared" si="12"/>
        <v>0</v>
      </c>
      <c r="AF37" s="166">
        <f t="shared" si="12"/>
        <v>0</v>
      </c>
      <c r="AG37" s="166">
        <f t="shared" si="12"/>
        <v>0</v>
      </c>
      <c r="AH37" s="166">
        <f t="shared" si="12"/>
        <v>0</v>
      </c>
      <c r="AI37" s="166">
        <f t="shared" si="12"/>
        <v>0</v>
      </c>
      <c r="AJ37" s="166">
        <f t="shared" si="12"/>
        <v>0</v>
      </c>
      <c r="AK37" s="166">
        <f t="shared" si="12"/>
        <v>0</v>
      </c>
      <c r="AL37" s="166">
        <f t="shared" si="12"/>
        <v>0</v>
      </c>
      <c r="AM37" s="166">
        <f t="shared" si="12"/>
        <v>0</v>
      </c>
      <c r="AN37" s="166">
        <f t="shared" si="12"/>
        <v>0</v>
      </c>
      <c r="AO37" s="166">
        <f t="shared" si="12"/>
        <v>0</v>
      </c>
      <c r="AP37" s="166"/>
      <c r="AQ37" s="166">
        <f t="shared" si="12"/>
        <v>0</v>
      </c>
      <c r="AR37" s="166">
        <f t="shared" si="12"/>
        <v>0</v>
      </c>
      <c r="AS37" s="166">
        <f t="shared" si="12"/>
        <v>0</v>
      </c>
      <c r="AT37" s="166">
        <f t="shared" si="12"/>
        <v>0</v>
      </c>
      <c r="AU37" s="166">
        <f t="shared" si="12"/>
        <v>0</v>
      </c>
      <c r="AV37" s="166">
        <f t="shared" si="12"/>
        <v>0</v>
      </c>
      <c r="AW37" s="166">
        <f t="shared" si="12"/>
        <v>0</v>
      </c>
      <c r="AX37" s="166">
        <f t="shared" si="12"/>
        <v>0</v>
      </c>
      <c r="AY37" s="166">
        <f t="shared" si="12"/>
        <v>0</v>
      </c>
      <c r="AZ37" s="166">
        <f t="shared" si="12"/>
        <v>0</v>
      </c>
      <c r="BA37" s="166">
        <f t="shared" si="12"/>
        <v>0</v>
      </c>
      <c r="BB37" s="166">
        <f t="shared" si="12"/>
        <v>0</v>
      </c>
      <c r="BC37" s="166">
        <f t="shared" si="12"/>
        <v>0</v>
      </c>
      <c r="BD37" s="166">
        <f t="shared" si="12"/>
        <v>0</v>
      </c>
      <c r="BE37" s="166">
        <f t="shared" si="12"/>
        <v>0</v>
      </c>
      <c r="BF37" s="166">
        <f t="shared" si="12"/>
        <v>0</v>
      </c>
      <c r="BG37" s="166">
        <f t="shared" si="12"/>
        <v>0</v>
      </c>
      <c r="BH37" s="166">
        <f t="shared" si="12"/>
        <v>0</v>
      </c>
      <c r="BI37" s="166">
        <f t="shared" si="12"/>
        <v>0</v>
      </c>
      <c r="BJ37" s="166">
        <f t="shared" si="12"/>
        <v>0</v>
      </c>
      <c r="BK37" s="166">
        <f t="shared" si="12"/>
        <v>0</v>
      </c>
      <c r="BL37" s="166">
        <f t="shared" si="12"/>
        <v>0</v>
      </c>
      <c r="BM37" s="302"/>
      <c r="BN37" s="302"/>
      <c r="BO37" s="302"/>
      <c r="BP37" s="302"/>
      <c r="BQ37" s="302"/>
      <c r="BR37" s="305"/>
      <c r="BS37" s="305"/>
      <c r="BT37" s="305"/>
      <c r="BU37" s="305"/>
      <c r="BV37" s="305"/>
      <c r="BW37" s="149"/>
    </row>
    <row r="38" spans="1:75" s="205" customFormat="1" ht="14.25" hidden="1" customHeight="1" outlineLevel="1" x14ac:dyDescent="0.25">
      <c r="A38" s="569"/>
      <c r="B38" s="139"/>
      <c r="C38" s="460" t="s">
        <v>109</v>
      </c>
      <c r="D38" s="765" t="s">
        <v>110</v>
      </c>
      <c r="E38" s="574" t="s">
        <v>111</v>
      </c>
      <c r="F38" s="315" t="s">
        <v>112</v>
      </c>
      <c r="G38" s="160" t="s">
        <v>76</v>
      </c>
      <c r="H38" s="363" t="s">
        <v>77</v>
      </c>
      <c r="I38" s="363" t="s">
        <v>77</v>
      </c>
      <c r="J38" s="363"/>
      <c r="K38" s="363"/>
      <c r="L38" s="363" t="s">
        <v>77</v>
      </c>
      <c r="M38" s="456" t="s">
        <v>78</v>
      </c>
      <c r="N38" s="352" t="s">
        <v>94</v>
      </c>
      <c r="O38" s="211"/>
      <c r="P38" s="211"/>
      <c r="Q38" s="211"/>
      <c r="R38" s="211"/>
      <c r="S38" s="211"/>
      <c r="T38" s="211"/>
      <c r="U38" s="211"/>
      <c r="V38" s="211"/>
      <c r="W38" s="211"/>
      <c r="X38" s="211"/>
      <c r="Y38" s="211"/>
      <c r="Z38" s="211" t="s">
        <v>76</v>
      </c>
      <c r="AA38" s="211"/>
      <c r="AB38" s="211"/>
      <c r="AC38" s="211"/>
      <c r="AD38" s="211"/>
      <c r="AE38" s="211"/>
      <c r="AF38" s="211"/>
      <c r="AG38" s="211"/>
      <c r="AH38" s="211"/>
      <c r="AI38" s="211"/>
      <c r="AJ38" s="211"/>
      <c r="AK38" s="211"/>
      <c r="AL38" s="211"/>
      <c r="AM38" s="211" t="s">
        <v>76</v>
      </c>
      <c r="AN38" s="211"/>
      <c r="AO38" s="211"/>
      <c r="AP38" s="211"/>
      <c r="AQ38" s="211"/>
      <c r="AR38" s="211"/>
      <c r="AS38" s="211"/>
      <c r="AT38" s="211"/>
      <c r="AU38" s="211"/>
      <c r="AV38" s="211"/>
      <c r="AW38" s="211"/>
      <c r="AX38" s="211"/>
      <c r="AY38" s="211"/>
      <c r="AZ38" s="211" t="s">
        <v>76</v>
      </c>
      <c r="BA38" s="211"/>
      <c r="BB38" s="211"/>
      <c r="BC38" s="211"/>
      <c r="BD38" s="211"/>
      <c r="BE38" s="211"/>
      <c r="BF38" s="211"/>
      <c r="BG38" s="211"/>
      <c r="BH38" s="211"/>
      <c r="BI38" s="211" t="s">
        <v>76</v>
      </c>
      <c r="BJ38" s="211"/>
      <c r="BK38" s="211"/>
      <c r="BL38" s="211"/>
      <c r="BM38" s="171">
        <f>COUNTIF(O38:AA38,"P")</f>
        <v>1</v>
      </c>
      <c r="BN38" s="171">
        <f t="shared" ref="BN38:BN51" si="13">COUNTIF(AB38:AM38,"P")</f>
        <v>1</v>
      </c>
      <c r="BO38" s="171">
        <f t="shared" ref="BO38:BO51" si="14">COUNTIF(AN38:AZ38,"P")</f>
        <v>1</v>
      </c>
      <c r="BP38" s="171">
        <f t="shared" ref="BP38:BP51" si="15">COUNTIF(BA38:BL38,"P")</f>
        <v>1</v>
      </c>
      <c r="BQ38" s="171">
        <f>SUM(BM38:BP38)</f>
        <v>4</v>
      </c>
      <c r="BR38" s="303">
        <f>+SUM(BM39)/(BM38)</f>
        <v>0</v>
      </c>
      <c r="BS38" s="303">
        <f>+SUM(BN39)/(BN38)</f>
        <v>0</v>
      </c>
      <c r="BT38" s="303">
        <f>+SUM(BO39)/(BO38)</f>
        <v>0</v>
      </c>
      <c r="BU38" s="303">
        <f>+SUM(BP39)/(BP38)</f>
        <v>0</v>
      </c>
      <c r="BV38" s="303">
        <f>+SUM(BQ39)/(BQ38)</f>
        <v>0</v>
      </c>
      <c r="BW38" s="149"/>
    </row>
    <row r="39" spans="1:75" s="205" customFormat="1" ht="14.25" hidden="1" customHeight="1" outlineLevel="1" x14ac:dyDescent="0.25">
      <c r="A39" s="569"/>
      <c r="B39" s="139"/>
      <c r="C39" s="460"/>
      <c r="D39" s="765"/>
      <c r="E39" s="574"/>
      <c r="F39" s="315"/>
      <c r="G39" s="160" t="s">
        <v>80</v>
      </c>
      <c r="H39" s="363"/>
      <c r="I39" s="363"/>
      <c r="J39" s="363"/>
      <c r="K39" s="363"/>
      <c r="L39" s="363"/>
      <c r="M39" s="456"/>
      <c r="N39" s="352"/>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5">
        <f>COUNTIF(O39:AA39,"E")</f>
        <v>0</v>
      </c>
      <c r="BN39" s="175">
        <f t="shared" si="13"/>
        <v>0</v>
      </c>
      <c r="BO39" s="175">
        <f t="shared" si="14"/>
        <v>0</v>
      </c>
      <c r="BP39" s="175">
        <f t="shared" si="15"/>
        <v>0</v>
      </c>
      <c r="BQ39" s="175">
        <f>SUM(BM39:BP39)</f>
        <v>0</v>
      </c>
      <c r="BR39" s="303"/>
      <c r="BS39" s="303"/>
      <c r="BT39" s="303"/>
      <c r="BU39" s="303"/>
      <c r="BV39" s="303"/>
      <c r="BW39" s="149"/>
    </row>
    <row r="40" spans="1:75" s="205" customFormat="1" ht="15.75" hidden="1" customHeight="1" outlineLevel="1" x14ac:dyDescent="0.25">
      <c r="A40" s="569"/>
      <c r="B40" s="139"/>
      <c r="C40" s="460"/>
      <c r="D40" s="765"/>
      <c r="E40" s="574" t="s">
        <v>113</v>
      </c>
      <c r="F40" s="315" t="s">
        <v>112</v>
      </c>
      <c r="G40" s="160" t="s">
        <v>76</v>
      </c>
      <c r="H40" s="363" t="s">
        <v>77</v>
      </c>
      <c r="I40" s="363"/>
      <c r="J40" s="363"/>
      <c r="K40" s="363"/>
      <c r="L40" s="363" t="s">
        <v>77</v>
      </c>
      <c r="M40" s="361" t="s">
        <v>78</v>
      </c>
      <c r="N40" s="352" t="s">
        <v>94</v>
      </c>
      <c r="O40" s="211"/>
      <c r="P40" s="211"/>
      <c r="Q40" s="211"/>
      <c r="R40" s="211" t="s">
        <v>76</v>
      </c>
      <c r="S40" s="211"/>
      <c r="T40" s="211"/>
      <c r="U40" s="211"/>
      <c r="V40" s="211" t="s">
        <v>76</v>
      </c>
      <c r="W40" s="211"/>
      <c r="X40" s="211"/>
      <c r="Y40" s="211"/>
      <c r="Z40" s="211" t="s">
        <v>76</v>
      </c>
      <c r="AA40" s="211"/>
      <c r="AB40" s="211"/>
      <c r="AC40" s="211"/>
      <c r="AD40" s="211"/>
      <c r="AE40" s="211" t="s">
        <v>76</v>
      </c>
      <c r="AF40" s="211"/>
      <c r="AG40" s="211"/>
      <c r="AH40" s="211"/>
      <c r="AI40" s="211" t="s">
        <v>76</v>
      </c>
      <c r="AJ40" s="211"/>
      <c r="AK40" s="211"/>
      <c r="AL40" s="211"/>
      <c r="AM40" s="211" t="s">
        <v>76</v>
      </c>
      <c r="AN40" s="211"/>
      <c r="AO40" s="211"/>
      <c r="AP40" s="211"/>
      <c r="AQ40" s="211"/>
      <c r="AR40" s="211" t="s">
        <v>76</v>
      </c>
      <c r="AS40" s="211"/>
      <c r="AT40" s="211"/>
      <c r="AU40" s="211"/>
      <c r="AV40" s="211" t="s">
        <v>76</v>
      </c>
      <c r="AW40" s="211"/>
      <c r="AX40" s="211"/>
      <c r="AY40" s="211"/>
      <c r="AZ40" s="211" t="s">
        <v>76</v>
      </c>
      <c r="BA40" s="211"/>
      <c r="BB40" s="211"/>
      <c r="BC40" s="211"/>
      <c r="BD40" s="211" t="s">
        <v>76</v>
      </c>
      <c r="BE40" s="211"/>
      <c r="BF40" s="211"/>
      <c r="BG40" s="211"/>
      <c r="BH40" s="211" t="s">
        <v>76</v>
      </c>
      <c r="BI40" s="211"/>
      <c r="BJ40" s="211"/>
      <c r="BK40" s="211" t="s">
        <v>76</v>
      </c>
      <c r="BL40" s="211"/>
      <c r="BM40" s="171">
        <f>COUNTIF(O40:AA40,"P")</f>
        <v>3</v>
      </c>
      <c r="BN40" s="171">
        <f t="shared" si="13"/>
        <v>3</v>
      </c>
      <c r="BO40" s="171">
        <f t="shared" si="14"/>
        <v>3</v>
      </c>
      <c r="BP40" s="171">
        <f t="shared" si="15"/>
        <v>3</v>
      </c>
      <c r="BQ40" s="171">
        <f t="shared" ref="BQ40:BQ51" si="16">SUM(BM40:BP40)</f>
        <v>12</v>
      </c>
      <c r="BR40" s="303">
        <f>+SUM(BM41)/(BM40)</f>
        <v>0</v>
      </c>
      <c r="BS40" s="303">
        <f>+SUM(BN41)/(BN40)</f>
        <v>0</v>
      </c>
      <c r="BT40" s="303">
        <f>+SUM(BO41)/(BO40)</f>
        <v>0</v>
      </c>
      <c r="BU40" s="303">
        <f>+SUM(BP41)/(BP40)</f>
        <v>0</v>
      </c>
      <c r="BV40" s="303">
        <f>+SUM(BQ41)/(BQ40)</f>
        <v>0</v>
      </c>
      <c r="BW40" s="149"/>
    </row>
    <row r="41" spans="1:75" s="205" customFormat="1" ht="14.25" hidden="1" customHeight="1" outlineLevel="1" x14ac:dyDescent="0.25">
      <c r="A41" s="569"/>
      <c r="B41" s="139"/>
      <c r="C41" s="460"/>
      <c r="D41" s="765"/>
      <c r="E41" s="574"/>
      <c r="F41" s="315"/>
      <c r="G41" s="160" t="s">
        <v>80</v>
      </c>
      <c r="H41" s="363"/>
      <c r="I41" s="363"/>
      <c r="J41" s="363"/>
      <c r="K41" s="363"/>
      <c r="L41" s="363"/>
      <c r="M41" s="362"/>
      <c r="N41" s="352"/>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5">
        <f>COUNTIF(O41:AA41,"E")</f>
        <v>0</v>
      </c>
      <c r="BN41" s="175">
        <f t="shared" si="13"/>
        <v>0</v>
      </c>
      <c r="BO41" s="175">
        <f t="shared" si="14"/>
        <v>0</v>
      </c>
      <c r="BP41" s="175">
        <f t="shared" si="15"/>
        <v>0</v>
      </c>
      <c r="BQ41" s="175">
        <f t="shared" si="16"/>
        <v>0</v>
      </c>
      <c r="BR41" s="303"/>
      <c r="BS41" s="303"/>
      <c r="BT41" s="303"/>
      <c r="BU41" s="303"/>
      <c r="BV41" s="303"/>
      <c r="BW41" s="149"/>
    </row>
    <row r="42" spans="1:75" s="205" customFormat="1" ht="11.25" hidden="1" customHeight="1" outlineLevel="1" x14ac:dyDescent="0.25">
      <c r="A42" s="569"/>
      <c r="B42" s="139"/>
      <c r="C42" s="460"/>
      <c r="D42" s="765"/>
      <c r="E42" s="762"/>
      <c r="F42" s="315"/>
      <c r="G42" s="160" t="s">
        <v>76</v>
      </c>
      <c r="H42" s="363"/>
      <c r="I42" s="363"/>
      <c r="J42" s="363"/>
      <c r="K42" s="363"/>
      <c r="L42" s="363"/>
      <c r="M42" s="361"/>
      <c r="N42" s="352"/>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171">
        <f>COUNTIF(O42:AA42,"P")</f>
        <v>0</v>
      </c>
      <c r="BN42" s="171">
        <f t="shared" si="13"/>
        <v>0</v>
      </c>
      <c r="BO42" s="171">
        <f t="shared" si="14"/>
        <v>0</v>
      </c>
      <c r="BP42" s="171">
        <f t="shared" si="15"/>
        <v>0</v>
      </c>
      <c r="BQ42" s="171">
        <f t="shared" si="16"/>
        <v>0</v>
      </c>
      <c r="BR42" s="303" t="e">
        <f>+SUM(BM43)/(BM42)</f>
        <v>#DIV/0!</v>
      </c>
      <c r="BS42" s="303" t="e">
        <f>+SUM(BN43)/(BN42)</f>
        <v>#DIV/0!</v>
      </c>
      <c r="BT42" s="303" t="e">
        <f>+SUM(BO43)/(BO42)</f>
        <v>#DIV/0!</v>
      </c>
      <c r="BU42" s="303" t="e">
        <f>+SUM(BP43)/(BP42)</f>
        <v>#DIV/0!</v>
      </c>
      <c r="BV42" s="303" t="e">
        <f>+SUM(BQ43)/(BQ42)</f>
        <v>#DIV/0!</v>
      </c>
      <c r="BW42" s="149"/>
    </row>
    <row r="43" spans="1:75" s="205" customFormat="1" ht="11.25" hidden="1" customHeight="1" outlineLevel="1" x14ac:dyDescent="0.25">
      <c r="A43" s="569"/>
      <c r="B43" s="139"/>
      <c r="C43" s="460"/>
      <c r="D43" s="765"/>
      <c r="E43" s="762"/>
      <c r="F43" s="315"/>
      <c r="G43" s="160" t="s">
        <v>80</v>
      </c>
      <c r="H43" s="363"/>
      <c r="I43" s="363"/>
      <c r="J43" s="363"/>
      <c r="K43" s="363"/>
      <c r="L43" s="363"/>
      <c r="M43" s="362"/>
      <c r="N43" s="352"/>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5">
        <f>COUNTIF(O43:AA43,"E")</f>
        <v>0</v>
      </c>
      <c r="BN43" s="175">
        <f t="shared" si="13"/>
        <v>0</v>
      </c>
      <c r="BO43" s="175">
        <f t="shared" si="14"/>
        <v>0</v>
      </c>
      <c r="BP43" s="175">
        <f t="shared" si="15"/>
        <v>0</v>
      </c>
      <c r="BQ43" s="175">
        <f t="shared" si="16"/>
        <v>0</v>
      </c>
      <c r="BR43" s="303"/>
      <c r="BS43" s="303"/>
      <c r="BT43" s="303"/>
      <c r="BU43" s="303"/>
      <c r="BV43" s="303"/>
      <c r="BW43" s="149"/>
    </row>
    <row r="44" spans="1:75" s="205" customFormat="1" ht="18.75" hidden="1" customHeight="1" outlineLevel="1" x14ac:dyDescent="0.25">
      <c r="A44" s="569"/>
      <c r="B44" s="139"/>
      <c r="C44" s="460"/>
      <c r="D44" s="765"/>
      <c r="E44" s="615"/>
      <c r="F44" s="315"/>
      <c r="G44" s="160" t="s">
        <v>76</v>
      </c>
      <c r="H44" s="363" t="s">
        <v>77</v>
      </c>
      <c r="I44" s="363"/>
      <c r="J44" s="363"/>
      <c r="K44" s="363"/>
      <c r="L44" s="363" t="s">
        <v>77</v>
      </c>
      <c r="M44" s="456"/>
      <c r="N44" s="352"/>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171">
        <f>COUNTIF(O44:AA44,"P")</f>
        <v>0</v>
      </c>
      <c r="BN44" s="171">
        <f t="shared" si="13"/>
        <v>0</v>
      </c>
      <c r="BO44" s="171">
        <f t="shared" si="14"/>
        <v>0</v>
      </c>
      <c r="BP44" s="171">
        <f t="shared" si="15"/>
        <v>0</v>
      </c>
      <c r="BQ44" s="171">
        <f t="shared" si="16"/>
        <v>0</v>
      </c>
      <c r="BR44" s="303" t="e">
        <f>+SUM(BM45)/(BM44)</f>
        <v>#DIV/0!</v>
      </c>
      <c r="BS44" s="303" t="e">
        <f>+SUM(BN45)/(BN44)</f>
        <v>#DIV/0!</v>
      </c>
      <c r="BT44" s="303" t="e">
        <f>+SUM(BO45)/(BO44)</f>
        <v>#DIV/0!</v>
      </c>
      <c r="BU44" s="303" t="e">
        <f>+SUM(BP45)/(BP44)</f>
        <v>#DIV/0!</v>
      </c>
      <c r="BV44" s="303" t="e">
        <f>+SUM(BQ45)/(BQ44)</f>
        <v>#DIV/0!</v>
      </c>
      <c r="BW44" s="149"/>
    </row>
    <row r="45" spans="1:75" s="205" customFormat="1" ht="15.75" hidden="1" customHeight="1" outlineLevel="1" x14ac:dyDescent="0.25">
      <c r="A45" s="569"/>
      <c r="B45" s="139"/>
      <c r="C45" s="460"/>
      <c r="D45" s="765"/>
      <c r="E45" s="616"/>
      <c r="F45" s="315"/>
      <c r="G45" s="160" t="s">
        <v>80</v>
      </c>
      <c r="H45" s="363"/>
      <c r="I45" s="363"/>
      <c r="J45" s="363"/>
      <c r="K45" s="363"/>
      <c r="L45" s="363"/>
      <c r="M45" s="456"/>
      <c r="N45" s="352"/>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3"/>
      <c r="BI45" s="173"/>
      <c r="BJ45" s="173"/>
      <c r="BK45" s="173"/>
      <c r="BL45" s="173"/>
      <c r="BM45" s="175">
        <f>COUNTIF(O45:AA45,"E")</f>
        <v>0</v>
      </c>
      <c r="BN45" s="175">
        <f t="shared" si="13"/>
        <v>0</v>
      </c>
      <c r="BO45" s="175">
        <f t="shared" si="14"/>
        <v>0</v>
      </c>
      <c r="BP45" s="175">
        <f t="shared" si="15"/>
        <v>0</v>
      </c>
      <c r="BQ45" s="175">
        <f t="shared" si="16"/>
        <v>0</v>
      </c>
      <c r="BR45" s="303"/>
      <c r="BS45" s="303"/>
      <c r="BT45" s="303"/>
      <c r="BU45" s="303"/>
      <c r="BV45" s="303"/>
      <c r="BW45" s="149"/>
    </row>
    <row r="46" spans="1:75" s="205" customFormat="1" ht="15.75" hidden="1" customHeight="1" outlineLevel="1" x14ac:dyDescent="0.25">
      <c r="A46" s="569"/>
      <c r="B46" s="139"/>
      <c r="C46" s="460"/>
      <c r="D46" s="765"/>
      <c r="E46" s="574"/>
      <c r="F46" s="315"/>
      <c r="G46" s="160" t="s">
        <v>76</v>
      </c>
      <c r="H46" s="363" t="s">
        <v>77</v>
      </c>
      <c r="I46" s="363" t="s">
        <v>77</v>
      </c>
      <c r="J46" s="363"/>
      <c r="K46" s="363"/>
      <c r="L46" s="363" t="s">
        <v>77</v>
      </c>
      <c r="M46" s="456"/>
      <c r="N46" s="352"/>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171">
        <f>COUNTIF(O46:AA46,"P")</f>
        <v>0</v>
      </c>
      <c r="BN46" s="171">
        <f t="shared" si="13"/>
        <v>0</v>
      </c>
      <c r="BO46" s="171">
        <f t="shared" si="14"/>
        <v>0</v>
      </c>
      <c r="BP46" s="171">
        <f t="shared" si="15"/>
        <v>0</v>
      </c>
      <c r="BQ46" s="171">
        <f t="shared" si="16"/>
        <v>0</v>
      </c>
      <c r="BR46" s="303" t="e">
        <f>+SUM(BM47)/(BM46)</f>
        <v>#DIV/0!</v>
      </c>
      <c r="BS46" s="303" t="e">
        <f>+SUM(BN47)/(BN46)</f>
        <v>#DIV/0!</v>
      </c>
      <c r="BT46" s="303" t="e">
        <f>+SUM(BO47)/(BO46)</f>
        <v>#DIV/0!</v>
      </c>
      <c r="BU46" s="303" t="e">
        <f>+SUM(BP47)/(BP46)</f>
        <v>#DIV/0!</v>
      </c>
      <c r="BV46" s="303" t="e">
        <f>+SUM(BQ47)/(BQ46)</f>
        <v>#DIV/0!</v>
      </c>
      <c r="BW46" s="149"/>
    </row>
    <row r="47" spans="1:75" s="205" customFormat="1" ht="15.75" hidden="1" customHeight="1" outlineLevel="1" x14ac:dyDescent="0.25">
      <c r="A47" s="569"/>
      <c r="B47" s="139"/>
      <c r="C47" s="460"/>
      <c r="D47" s="765"/>
      <c r="E47" s="574"/>
      <c r="F47" s="315"/>
      <c r="G47" s="160" t="s">
        <v>80</v>
      </c>
      <c r="H47" s="363"/>
      <c r="I47" s="363"/>
      <c r="J47" s="363"/>
      <c r="K47" s="363"/>
      <c r="L47" s="363"/>
      <c r="M47" s="456"/>
      <c r="N47" s="352"/>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5">
        <f>COUNTIF(O47:AA47,"E")</f>
        <v>0</v>
      </c>
      <c r="BN47" s="175">
        <f t="shared" si="13"/>
        <v>0</v>
      </c>
      <c r="BO47" s="175">
        <f t="shared" si="14"/>
        <v>0</v>
      </c>
      <c r="BP47" s="175">
        <f t="shared" si="15"/>
        <v>0</v>
      </c>
      <c r="BQ47" s="175">
        <f t="shared" si="16"/>
        <v>0</v>
      </c>
      <c r="BR47" s="303"/>
      <c r="BS47" s="303"/>
      <c r="BT47" s="303"/>
      <c r="BU47" s="303"/>
      <c r="BV47" s="303"/>
      <c r="BW47" s="149"/>
    </row>
    <row r="48" spans="1:75" s="205" customFormat="1" ht="15.75" hidden="1" customHeight="1" outlineLevel="1" x14ac:dyDescent="0.25">
      <c r="A48" s="569"/>
      <c r="B48" s="139"/>
      <c r="C48" s="460"/>
      <c r="D48" s="765"/>
      <c r="E48" s="574"/>
      <c r="F48" s="315"/>
      <c r="G48" s="160" t="s">
        <v>76</v>
      </c>
      <c r="H48" s="363" t="s">
        <v>77</v>
      </c>
      <c r="I48" s="363" t="s">
        <v>77</v>
      </c>
      <c r="J48" s="363"/>
      <c r="K48" s="363"/>
      <c r="L48" s="363" t="s">
        <v>77</v>
      </c>
      <c r="M48" s="456"/>
      <c r="N48" s="352"/>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171">
        <f>COUNTIF(O48:AA48,"P")</f>
        <v>0</v>
      </c>
      <c r="BN48" s="171">
        <f t="shared" si="13"/>
        <v>0</v>
      </c>
      <c r="BO48" s="171">
        <f t="shared" si="14"/>
        <v>0</v>
      </c>
      <c r="BP48" s="171">
        <f t="shared" si="15"/>
        <v>0</v>
      </c>
      <c r="BQ48" s="171">
        <f t="shared" si="16"/>
        <v>0</v>
      </c>
      <c r="BR48" s="303" t="e">
        <f>+SUM(BM49)/(BM48)</f>
        <v>#DIV/0!</v>
      </c>
      <c r="BS48" s="303" t="e">
        <f>+SUM(BN49)/(BN48)</f>
        <v>#DIV/0!</v>
      </c>
      <c r="BT48" s="303" t="e">
        <f>+SUM(BO49)/(BO48)</f>
        <v>#DIV/0!</v>
      </c>
      <c r="BU48" s="303" t="e">
        <f>+SUM(BP49)/(BP48)</f>
        <v>#DIV/0!</v>
      </c>
      <c r="BV48" s="303" t="e">
        <f>+SUM(BQ49)/(BQ48)</f>
        <v>#DIV/0!</v>
      </c>
      <c r="BW48" s="149"/>
    </row>
    <row r="49" spans="1:75" s="205" customFormat="1" ht="15.75" hidden="1" customHeight="1" outlineLevel="1" x14ac:dyDescent="0.25">
      <c r="A49" s="569"/>
      <c r="B49" s="139"/>
      <c r="C49" s="460"/>
      <c r="D49" s="765"/>
      <c r="E49" s="574"/>
      <c r="F49" s="315"/>
      <c r="G49" s="160" t="s">
        <v>80</v>
      </c>
      <c r="H49" s="363"/>
      <c r="I49" s="363"/>
      <c r="J49" s="363"/>
      <c r="K49" s="363"/>
      <c r="L49" s="363"/>
      <c r="M49" s="456"/>
      <c r="N49" s="352"/>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5">
        <f>COUNTIF(O49:AA49,"E")</f>
        <v>0</v>
      </c>
      <c r="BN49" s="175">
        <f t="shared" si="13"/>
        <v>0</v>
      </c>
      <c r="BO49" s="175">
        <f t="shared" si="14"/>
        <v>0</v>
      </c>
      <c r="BP49" s="175">
        <f t="shared" si="15"/>
        <v>0</v>
      </c>
      <c r="BQ49" s="175">
        <f t="shared" si="16"/>
        <v>0</v>
      </c>
      <c r="BR49" s="303"/>
      <c r="BS49" s="303"/>
      <c r="BT49" s="303"/>
      <c r="BU49" s="303"/>
      <c r="BV49" s="303"/>
      <c r="BW49" s="149"/>
    </row>
    <row r="50" spans="1:75" s="205" customFormat="1" ht="15.75" hidden="1" customHeight="1" outlineLevel="1" x14ac:dyDescent="0.25">
      <c r="A50" s="569"/>
      <c r="B50" s="139"/>
      <c r="C50" s="460"/>
      <c r="D50" s="765"/>
      <c r="E50" s="574"/>
      <c r="F50" s="315"/>
      <c r="G50" s="160" t="s">
        <v>76</v>
      </c>
      <c r="H50" s="363" t="s">
        <v>77</v>
      </c>
      <c r="I50" s="363" t="s">
        <v>77</v>
      </c>
      <c r="J50" s="363"/>
      <c r="K50" s="363"/>
      <c r="L50" s="363" t="s">
        <v>77</v>
      </c>
      <c r="M50" s="456"/>
      <c r="N50" s="352"/>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171">
        <f>COUNTIF(O50:AA50,"P")</f>
        <v>0</v>
      </c>
      <c r="BN50" s="171">
        <f t="shared" si="13"/>
        <v>0</v>
      </c>
      <c r="BO50" s="171">
        <f t="shared" si="14"/>
        <v>0</v>
      </c>
      <c r="BP50" s="171">
        <f t="shared" si="15"/>
        <v>0</v>
      </c>
      <c r="BQ50" s="171">
        <f t="shared" si="16"/>
        <v>0</v>
      </c>
      <c r="BR50" s="303" t="e">
        <f>+SUM(BM51)/(BM50)</f>
        <v>#DIV/0!</v>
      </c>
      <c r="BS50" s="303" t="e">
        <f>+SUM(BN51)/(BN50)</f>
        <v>#DIV/0!</v>
      </c>
      <c r="BT50" s="303" t="e">
        <f>+SUM(BO51)/(BO50)</f>
        <v>#DIV/0!</v>
      </c>
      <c r="BU50" s="303" t="e">
        <f>+SUM(BP51)/(BP50)</f>
        <v>#DIV/0!</v>
      </c>
      <c r="BV50" s="303" t="e">
        <f>+SUM(BQ51)/(BQ50)</f>
        <v>#DIV/0!</v>
      </c>
      <c r="BW50" s="149"/>
    </row>
    <row r="51" spans="1:75" s="205" customFormat="1" ht="15.75" hidden="1" customHeight="1" outlineLevel="1" thickBot="1" x14ac:dyDescent="0.3">
      <c r="A51" s="569"/>
      <c r="B51" s="139"/>
      <c r="C51" s="460"/>
      <c r="D51" s="765"/>
      <c r="E51" s="574"/>
      <c r="F51" s="315"/>
      <c r="G51" s="160" t="s">
        <v>80</v>
      </c>
      <c r="H51" s="363"/>
      <c r="I51" s="363"/>
      <c r="J51" s="363"/>
      <c r="K51" s="363"/>
      <c r="L51" s="363"/>
      <c r="M51" s="456"/>
      <c r="N51" s="352"/>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5">
        <f>COUNTIF(O51:AA51,"E")</f>
        <v>0</v>
      </c>
      <c r="BN51" s="175">
        <f t="shared" si="13"/>
        <v>0</v>
      </c>
      <c r="BO51" s="175">
        <f t="shared" si="14"/>
        <v>0</v>
      </c>
      <c r="BP51" s="175">
        <f t="shared" si="15"/>
        <v>0</v>
      </c>
      <c r="BQ51" s="175">
        <f t="shared" si="16"/>
        <v>0</v>
      </c>
      <c r="BR51" s="303"/>
      <c r="BS51" s="303"/>
      <c r="BT51" s="303"/>
      <c r="BU51" s="303"/>
      <c r="BV51" s="303"/>
      <c r="BW51" s="149"/>
    </row>
    <row r="52" spans="1:75" s="205" customFormat="1" ht="20.25" customHeight="1" collapsed="1" x14ac:dyDescent="0.25">
      <c r="A52" s="578"/>
      <c r="B52" s="139"/>
      <c r="C52" s="461" t="s">
        <v>114</v>
      </c>
      <c r="D52" s="674" t="s">
        <v>115</v>
      </c>
      <c r="E52" s="674"/>
      <c r="F52" s="306" t="s">
        <v>116</v>
      </c>
      <c r="G52" s="160" t="s">
        <v>76</v>
      </c>
      <c r="H52" s="363" t="s">
        <v>77</v>
      </c>
      <c r="I52" s="363" t="s">
        <v>77</v>
      </c>
      <c r="J52" s="363"/>
      <c r="K52" s="363"/>
      <c r="L52" s="363" t="s">
        <v>77</v>
      </c>
      <c r="M52" s="456" t="s">
        <v>78</v>
      </c>
      <c r="N52" s="352" t="s">
        <v>94</v>
      </c>
      <c r="O52" s="165">
        <f>COUNTIF(O54:O59,"P")</f>
        <v>0</v>
      </c>
      <c r="P52" s="165">
        <f t="shared" ref="P52:BL52" si="17">COUNTIF(P54:P59,"P")</f>
        <v>0</v>
      </c>
      <c r="Q52" s="165">
        <f t="shared" si="17"/>
        <v>0</v>
      </c>
      <c r="R52" s="165">
        <f t="shared" si="17"/>
        <v>0</v>
      </c>
      <c r="S52" s="165">
        <f t="shared" si="17"/>
        <v>0</v>
      </c>
      <c r="T52" s="165">
        <f t="shared" si="17"/>
        <v>0</v>
      </c>
      <c r="U52" s="165">
        <f t="shared" si="17"/>
        <v>0</v>
      </c>
      <c r="V52" s="165">
        <f t="shared" si="17"/>
        <v>0</v>
      </c>
      <c r="W52" s="165">
        <f t="shared" si="17"/>
        <v>0</v>
      </c>
      <c r="X52" s="165">
        <f t="shared" si="17"/>
        <v>0</v>
      </c>
      <c r="Y52" s="165">
        <f t="shared" si="17"/>
        <v>0</v>
      </c>
      <c r="Z52" s="165">
        <f t="shared" si="17"/>
        <v>0</v>
      </c>
      <c r="AA52" s="165"/>
      <c r="AB52" s="165">
        <f t="shared" si="17"/>
        <v>0</v>
      </c>
      <c r="AC52" s="165">
        <f t="shared" si="17"/>
        <v>0</v>
      </c>
      <c r="AD52" s="165">
        <f t="shared" si="17"/>
        <v>0</v>
      </c>
      <c r="AE52" s="165">
        <f t="shared" si="17"/>
        <v>0</v>
      </c>
      <c r="AF52" s="165">
        <f t="shared" si="17"/>
        <v>0</v>
      </c>
      <c r="AG52" s="165">
        <f t="shared" si="17"/>
        <v>0</v>
      </c>
      <c r="AH52" s="165">
        <f t="shared" si="17"/>
        <v>0</v>
      </c>
      <c r="AI52" s="165">
        <f t="shared" si="17"/>
        <v>1</v>
      </c>
      <c r="AJ52" s="165">
        <f t="shared" si="17"/>
        <v>0</v>
      </c>
      <c r="AK52" s="165">
        <f t="shared" si="17"/>
        <v>0</v>
      </c>
      <c r="AL52" s="165">
        <f t="shared" si="17"/>
        <v>0</v>
      </c>
      <c r="AM52" s="165">
        <f t="shared" si="17"/>
        <v>0</v>
      </c>
      <c r="AN52" s="165">
        <f t="shared" si="17"/>
        <v>0</v>
      </c>
      <c r="AO52" s="165">
        <f t="shared" si="17"/>
        <v>0</v>
      </c>
      <c r="AP52" s="165">
        <f t="shared" si="17"/>
        <v>0</v>
      </c>
      <c r="AQ52" s="165">
        <f t="shared" si="17"/>
        <v>0</v>
      </c>
      <c r="AR52" s="165">
        <f t="shared" si="17"/>
        <v>0</v>
      </c>
      <c r="AS52" s="165">
        <f t="shared" si="17"/>
        <v>0</v>
      </c>
      <c r="AT52" s="165">
        <f t="shared" si="17"/>
        <v>0</v>
      </c>
      <c r="AU52" s="165">
        <f t="shared" si="17"/>
        <v>0</v>
      </c>
      <c r="AV52" s="165">
        <f t="shared" si="17"/>
        <v>0</v>
      </c>
      <c r="AW52" s="165">
        <f t="shared" si="17"/>
        <v>0</v>
      </c>
      <c r="AX52" s="165">
        <f t="shared" si="17"/>
        <v>0</v>
      </c>
      <c r="AY52" s="165">
        <f t="shared" si="17"/>
        <v>0</v>
      </c>
      <c r="AZ52" s="165">
        <f t="shared" si="17"/>
        <v>0</v>
      </c>
      <c r="BA52" s="165">
        <f t="shared" si="17"/>
        <v>0</v>
      </c>
      <c r="BB52" s="165">
        <f t="shared" si="17"/>
        <v>0</v>
      </c>
      <c r="BC52" s="165">
        <f t="shared" si="17"/>
        <v>0</v>
      </c>
      <c r="BD52" s="165">
        <f t="shared" si="17"/>
        <v>0</v>
      </c>
      <c r="BE52" s="165">
        <f t="shared" si="17"/>
        <v>0</v>
      </c>
      <c r="BF52" s="165">
        <f t="shared" si="17"/>
        <v>0</v>
      </c>
      <c r="BG52" s="165">
        <f t="shared" si="17"/>
        <v>0</v>
      </c>
      <c r="BH52" s="165">
        <f t="shared" si="17"/>
        <v>1</v>
      </c>
      <c r="BI52" s="165">
        <f t="shared" si="17"/>
        <v>0</v>
      </c>
      <c r="BJ52" s="165">
        <f t="shared" si="17"/>
        <v>0</v>
      </c>
      <c r="BK52" s="165">
        <f t="shared" si="17"/>
        <v>0</v>
      </c>
      <c r="BL52" s="165">
        <f t="shared" si="17"/>
        <v>0</v>
      </c>
      <c r="BM52" s="301">
        <f>+SUM(BM55)</f>
        <v>0</v>
      </c>
      <c r="BN52" s="301">
        <f t="shared" ref="BN52:BQ52" si="18">+SUM(BN55)</f>
        <v>0</v>
      </c>
      <c r="BO52" s="301">
        <f t="shared" si="18"/>
        <v>0</v>
      </c>
      <c r="BP52" s="301">
        <f t="shared" si="18"/>
        <v>0</v>
      </c>
      <c r="BQ52" s="301">
        <f t="shared" si="18"/>
        <v>0</v>
      </c>
      <c r="BR52" s="304"/>
      <c r="BS52" s="304"/>
      <c r="BT52" s="304"/>
      <c r="BU52" s="304"/>
      <c r="BV52" s="304"/>
      <c r="BW52" s="149"/>
    </row>
    <row r="53" spans="1:75" s="205" customFormat="1" ht="28.5" customHeight="1" thickBot="1" x14ac:dyDescent="0.3">
      <c r="A53" s="579"/>
      <c r="B53" s="139"/>
      <c r="C53" s="461" t="s">
        <v>114</v>
      </c>
      <c r="D53" s="674" t="s">
        <v>115</v>
      </c>
      <c r="E53" s="674"/>
      <c r="F53" s="307"/>
      <c r="G53" s="160" t="s">
        <v>80</v>
      </c>
      <c r="H53" s="363"/>
      <c r="I53" s="363"/>
      <c r="J53" s="363"/>
      <c r="K53" s="363"/>
      <c r="L53" s="363"/>
      <c r="M53" s="456"/>
      <c r="N53" s="352"/>
      <c r="O53" s="166">
        <f>COUNTIF(O54:O59,"E")</f>
        <v>0</v>
      </c>
      <c r="P53" s="166">
        <f t="shared" ref="P53:BL53" si="19">COUNTIF(P54:P59,"E")</f>
        <v>0</v>
      </c>
      <c r="Q53" s="166">
        <f t="shared" si="19"/>
        <v>0</v>
      </c>
      <c r="R53" s="166">
        <f t="shared" si="19"/>
        <v>0</v>
      </c>
      <c r="S53" s="166">
        <f t="shared" si="19"/>
        <v>0</v>
      </c>
      <c r="T53" s="166">
        <f t="shared" si="19"/>
        <v>0</v>
      </c>
      <c r="U53" s="166">
        <f t="shared" si="19"/>
        <v>0</v>
      </c>
      <c r="V53" s="166">
        <f t="shared" si="19"/>
        <v>0</v>
      </c>
      <c r="W53" s="166">
        <f t="shared" si="19"/>
        <v>0</v>
      </c>
      <c r="X53" s="166">
        <f t="shared" si="19"/>
        <v>0</v>
      </c>
      <c r="Y53" s="166">
        <f t="shared" si="19"/>
        <v>0</v>
      </c>
      <c r="Z53" s="166">
        <f t="shared" si="19"/>
        <v>0</v>
      </c>
      <c r="AA53" s="166"/>
      <c r="AB53" s="166">
        <f t="shared" si="19"/>
        <v>0</v>
      </c>
      <c r="AC53" s="166">
        <f t="shared" si="19"/>
        <v>0</v>
      </c>
      <c r="AD53" s="166">
        <f t="shared" si="19"/>
        <v>0</v>
      </c>
      <c r="AE53" s="166">
        <f t="shared" si="19"/>
        <v>0</v>
      </c>
      <c r="AF53" s="166">
        <f t="shared" si="19"/>
        <v>0</v>
      </c>
      <c r="AG53" s="166">
        <f t="shared" si="19"/>
        <v>0</v>
      </c>
      <c r="AH53" s="166">
        <f t="shared" si="19"/>
        <v>0</v>
      </c>
      <c r="AI53" s="166">
        <f t="shared" si="19"/>
        <v>0</v>
      </c>
      <c r="AJ53" s="166">
        <f t="shared" si="19"/>
        <v>0</v>
      </c>
      <c r="AK53" s="166">
        <f t="shared" si="19"/>
        <v>0</v>
      </c>
      <c r="AL53" s="166">
        <f t="shared" si="19"/>
        <v>0</v>
      </c>
      <c r="AM53" s="166">
        <f t="shared" si="19"/>
        <v>0</v>
      </c>
      <c r="AN53" s="166">
        <f t="shared" si="19"/>
        <v>0</v>
      </c>
      <c r="AO53" s="166">
        <f t="shared" si="19"/>
        <v>0</v>
      </c>
      <c r="AP53" s="166">
        <f t="shared" si="19"/>
        <v>0</v>
      </c>
      <c r="AQ53" s="166">
        <f t="shared" si="19"/>
        <v>0</v>
      </c>
      <c r="AR53" s="166">
        <f t="shared" si="19"/>
        <v>0</v>
      </c>
      <c r="AS53" s="166">
        <f t="shared" si="19"/>
        <v>0</v>
      </c>
      <c r="AT53" s="166">
        <f t="shared" si="19"/>
        <v>0</v>
      </c>
      <c r="AU53" s="166">
        <f t="shared" si="19"/>
        <v>0</v>
      </c>
      <c r="AV53" s="166">
        <f t="shared" si="19"/>
        <v>0</v>
      </c>
      <c r="AW53" s="166">
        <f t="shared" si="19"/>
        <v>0</v>
      </c>
      <c r="AX53" s="166">
        <f t="shared" si="19"/>
        <v>0</v>
      </c>
      <c r="AY53" s="166">
        <f t="shared" si="19"/>
        <v>0</v>
      </c>
      <c r="AZ53" s="166">
        <f t="shared" si="19"/>
        <v>0</v>
      </c>
      <c r="BA53" s="166">
        <f t="shared" si="19"/>
        <v>0</v>
      </c>
      <c r="BB53" s="166">
        <f t="shared" si="19"/>
        <v>0</v>
      </c>
      <c r="BC53" s="166">
        <f t="shared" si="19"/>
        <v>0</v>
      </c>
      <c r="BD53" s="166">
        <f t="shared" si="19"/>
        <v>0</v>
      </c>
      <c r="BE53" s="166">
        <f t="shared" si="19"/>
        <v>0</v>
      </c>
      <c r="BF53" s="166">
        <f t="shared" si="19"/>
        <v>0</v>
      </c>
      <c r="BG53" s="166">
        <f t="shared" si="19"/>
        <v>0</v>
      </c>
      <c r="BH53" s="166">
        <f t="shared" si="19"/>
        <v>0</v>
      </c>
      <c r="BI53" s="166">
        <f t="shared" si="19"/>
        <v>0</v>
      </c>
      <c r="BJ53" s="166">
        <f t="shared" si="19"/>
        <v>0</v>
      </c>
      <c r="BK53" s="166">
        <f t="shared" si="19"/>
        <v>0</v>
      </c>
      <c r="BL53" s="166">
        <f t="shared" si="19"/>
        <v>0</v>
      </c>
      <c r="BM53" s="302"/>
      <c r="BN53" s="302"/>
      <c r="BO53" s="302"/>
      <c r="BP53" s="302"/>
      <c r="BQ53" s="302"/>
      <c r="BR53" s="305"/>
      <c r="BS53" s="305"/>
      <c r="BT53" s="305"/>
      <c r="BU53" s="305"/>
      <c r="BV53" s="305"/>
      <c r="BW53" s="149"/>
    </row>
    <row r="54" spans="1:75" s="205" customFormat="1" ht="27" hidden="1" customHeight="1" outlineLevel="1" x14ac:dyDescent="0.25">
      <c r="A54" s="594"/>
      <c r="B54" s="139"/>
      <c r="C54" s="520" t="s">
        <v>117</v>
      </c>
      <c r="D54" s="311" t="s">
        <v>118</v>
      </c>
      <c r="E54" s="445"/>
      <c r="F54" s="563"/>
      <c r="G54" s="160" t="s">
        <v>76</v>
      </c>
      <c r="H54" s="363"/>
      <c r="I54" s="363"/>
      <c r="J54" s="363"/>
      <c r="K54" s="363"/>
      <c r="L54" s="363"/>
      <c r="M54" s="456"/>
      <c r="N54" s="352"/>
      <c r="O54" s="211"/>
      <c r="P54" s="211"/>
      <c r="Q54" s="211"/>
      <c r="R54" s="211"/>
      <c r="S54" s="211"/>
      <c r="T54" s="211"/>
      <c r="U54" s="211"/>
      <c r="V54" s="211"/>
      <c r="W54" s="211"/>
      <c r="X54" s="211"/>
      <c r="Y54" s="211"/>
      <c r="Z54" s="211"/>
      <c r="AA54" s="211"/>
      <c r="AB54" s="211"/>
      <c r="AC54" s="211"/>
      <c r="AD54" s="211"/>
      <c r="AE54" s="211"/>
      <c r="AF54" s="211"/>
      <c r="AG54" s="211"/>
      <c r="AH54" s="211"/>
      <c r="AI54" s="211" t="s">
        <v>76</v>
      </c>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t="s">
        <v>76</v>
      </c>
      <c r="BI54" s="211"/>
      <c r="BJ54" s="211"/>
      <c r="BK54" s="211"/>
      <c r="BL54" s="211"/>
      <c r="BM54" s="171">
        <f>COUNTIF(O54:AA54,"P")</f>
        <v>0</v>
      </c>
      <c r="BN54" s="171">
        <f>COUNTIF(AB54:AM54,"P")</f>
        <v>1</v>
      </c>
      <c r="BO54" s="171">
        <f>COUNTIF(AN54:AZ54,"P")</f>
        <v>0</v>
      </c>
      <c r="BP54" s="171">
        <f>COUNTIF(BA54:BL54,"P")</f>
        <v>1</v>
      </c>
      <c r="BQ54" s="171">
        <f t="shared" ref="BQ54:BQ59" si="20">SUM(BM54:BP54)</f>
        <v>2</v>
      </c>
      <c r="BR54" s="303" t="e">
        <f>+SUM(BM55)/(BM54)</f>
        <v>#DIV/0!</v>
      </c>
      <c r="BS54" s="303">
        <f>+SUM(BN55)/(BN54)</f>
        <v>0</v>
      </c>
      <c r="BT54" s="303" t="e">
        <f>+SUM(BO55)/(BO54)</f>
        <v>#DIV/0!</v>
      </c>
      <c r="BU54" s="303">
        <f>+SUM(BP55)/(BP54)</f>
        <v>0</v>
      </c>
      <c r="BV54" s="303">
        <f>+SUM(BQ55)/(BQ54)</f>
        <v>0</v>
      </c>
      <c r="BW54" s="149"/>
    </row>
    <row r="55" spans="1:75" s="205" customFormat="1" ht="15" hidden="1" customHeight="1" outlineLevel="1" x14ac:dyDescent="0.25">
      <c r="A55" s="594"/>
      <c r="B55" s="139"/>
      <c r="C55" s="520"/>
      <c r="D55" s="312"/>
      <c r="E55" s="446"/>
      <c r="F55" s="563"/>
      <c r="G55" s="160" t="s">
        <v>80</v>
      </c>
      <c r="H55" s="363"/>
      <c r="I55" s="363"/>
      <c r="J55" s="363"/>
      <c r="K55" s="363"/>
      <c r="L55" s="363"/>
      <c r="M55" s="456"/>
      <c r="N55" s="352"/>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5">
        <f>COUNTIF(O55:AA55,"E")</f>
        <v>0</v>
      </c>
      <c r="BN55" s="175">
        <f>COUNTIF(AB55:AM55,"P")</f>
        <v>0</v>
      </c>
      <c r="BO55" s="175">
        <f>COUNTIF(AN55:AZ55,"P")</f>
        <v>0</v>
      </c>
      <c r="BP55" s="175">
        <f>COUNTIF(BA55:BL55,"P")</f>
        <v>0</v>
      </c>
      <c r="BQ55" s="175">
        <f t="shared" si="20"/>
        <v>0</v>
      </c>
      <c r="BR55" s="303"/>
      <c r="BS55" s="303"/>
      <c r="BT55" s="303"/>
      <c r="BU55" s="303"/>
      <c r="BV55" s="303"/>
      <c r="BW55" s="149"/>
    </row>
    <row r="56" spans="1:75" s="205" customFormat="1" ht="15.75" hidden="1" customHeight="1" outlineLevel="1" x14ac:dyDescent="0.25">
      <c r="A56" s="594"/>
      <c r="B56" s="138"/>
      <c r="C56" s="520"/>
      <c r="D56" s="406"/>
      <c r="E56" s="574"/>
      <c r="F56" s="563"/>
      <c r="G56" s="160" t="s">
        <v>76</v>
      </c>
      <c r="H56" s="363"/>
      <c r="I56" s="363"/>
      <c r="J56" s="363"/>
      <c r="K56" s="363"/>
      <c r="L56" s="363"/>
      <c r="M56" s="456"/>
      <c r="N56" s="352"/>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171">
        <f>COUNTIF(O56:AA56,"P")</f>
        <v>0</v>
      </c>
      <c r="BN56" s="171">
        <f>COUNTIF(AB56:AM56,"P")</f>
        <v>0</v>
      </c>
      <c r="BO56" s="171">
        <f>COUNTIF(AN56:AZ56,"P")</f>
        <v>0</v>
      </c>
      <c r="BP56" s="171">
        <f>COUNTIF(BA56:BL56,"P")</f>
        <v>0</v>
      </c>
      <c r="BQ56" s="171">
        <f t="shared" si="20"/>
        <v>0</v>
      </c>
      <c r="BR56" s="303" t="e">
        <f>+SUM(BM57)/(BM56)</f>
        <v>#DIV/0!</v>
      </c>
      <c r="BS56" s="303" t="e">
        <f>+SUM(BN57)/(BN56)</f>
        <v>#DIV/0!</v>
      </c>
      <c r="BT56" s="303" t="e">
        <f>+SUM(BO57)/(BO56)</f>
        <v>#DIV/0!</v>
      </c>
      <c r="BU56" s="303" t="e">
        <f>+SUM(BP57)/(BP56)</f>
        <v>#DIV/0!</v>
      </c>
      <c r="BV56" s="303" t="e">
        <f>+SUM(BQ57)/(BQ56)</f>
        <v>#DIV/0!</v>
      </c>
      <c r="BW56" s="149"/>
    </row>
    <row r="57" spans="1:75" s="205" customFormat="1" ht="15.75" hidden="1" customHeight="1" outlineLevel="1" x14ac:dyDescent="0.25">
      <c r="A57" s="594"/>
      <c r="B57" s="138"/>
      <c r="C57" s="520"/>
      <c r="D57" s="447"/>
      <c r="E57" s="574"/>
      <c r="F57" s="563"/>
      <c r="G57" s="160" t="s">
        <v>80</v>
      </c>
      <c r="H57" s="363"/>
      <c r="I57" s="363"/>
      <c r="J57" s="363"/>
      <c r="K57" s="363"/>
      <c r="L57" s="363"/>
      <c r="M57" s="456"/>
      <c r="N57" s="352"/>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5">
        <f>COUNTIF(O57:AA57,"E")</f>
        <v>0</v>
      </c>
      <c r="BN57" s="175">
        <f>COUNTIF(AB57:AM57,"P")</f>
        <v>0</v>
      </c>
      <c r="BO57" s="175">
        <f>COUNTIF(AN57:AZ57,"P")</f>
        <v>0</v>
      </c>
      <c r="BP57" s="175">
        <f>COUNTIF(BA57:BL57,"P")</f>
        <v>0</v>
      </c>
      <c r="BQ57" s="175">
        <f t="shared" si="20"/>
        <v>0</v>
      </c>
      <c r="BR57" s="303"/>
      <c r="BS57" s="303"/>
      <c r="BT57" s="303"/>
      <c r="BU57" s="303"/>
      <c r="BV57" s="303"/>
      <c r="BW57" s="149"/>
    </row>
    <row r="58" spans="1:75" s="205" customFormat="1" ht="15.75" hidden="1" customHeight="1" outlineLevel="1" x14ac:dyDescent="0.25">
      <c r="A58" s="594"/>
      <c r="B58" s="138"/>
      <c r="C58" s="520"/>
      <c r="D58" s="406"/>
      <c r="E58" s="443"/>
      <c r="F58" s="563" t="s">
        <v>119</v>
      </c>
      <c r="G58" s="160" t="s">
        <v>76</v>
      </c>
      <c r="H58" s="363" t="s">
        <v>77</v>
      </c>
      <c r="I58" s="363" t="s">
        <v>77</v>
      </c>
      <c r="J58" s="363"/>
      <c r="K58" s="363"/>
      <c r="L58" s="363" t="s">
        <v>77</v>
      </c>
      <c r="M58" s="456" t="s">
        <v>100</v>
      </c>
      <c r="N58" s="352" t="s">
        <v>79</v>
      </c>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171">
        <f>COUNTIF(O58:AA58,"P")</f>
        <v>0</v>
      </c>
      <c r="BN58" s="171">
        <f>COUNTIF(AB58:AM58,"P")</f>
        <v>0</v>
      </c>
      <c r="BO58" s="171">
        <f>COUNTIF(AN58:AZ58,"P")</f>
        <v>0</v>
      </c>
      <c r="BP58" s="171">
        <f>COUNTIF(BA58:BL58,"P")</f>
        <v>0</v>
      </c>
      <c r="BQ58" s="171">
        <f t="shared" si="20"/>
        <v>0</v>
      </c>
      <c r="BR58" s="303" t="e">
        <f>+SUM(BM59)/(BM58)</f>
        <v>#DIV/0!</v>
      </c>
      <c r="BS58" s="303" t="e">
        <f>+SUM(BN59)/(BN58)</f>
        <v>#DIV/0!</v>
      </c>
      <c r="BT58" s="303" t="e">
        <f>+SUM(BO59)/(BO58)</f>
        <v>#DIV/0!</v>
      </c>
      <c r="BU58" s="303" t="e">
        <f>+SUM(BP59)/(BP58)</f>
        <v>#DIV/0!</v>
      </c>
      <c r="BV58" s="303" t="e">
        <f>+SUM(BQ59)/(BQ58)</f>
        <v>#DIV/0!</v>
      </c>
      <c r="BW58" s="149"/>
    </row>
    <row r="59" spans="1:75" s="205" customFormat="1" ht="15.75" hidden="1" customHeight="1" outlineLevel="1" thickBot="1" x14ac:dyDescent="0.3">
      <c r="A59" s="594"/>
      <c r="B59" s="138"/>
      <c r="C59" s="520"/>
      <c r="D59" s="448"/>
      <c r="E59" s="444"/>
      <c r="F59" s="563"/>
      <c r="G59" s="160" t="s">
        <v>80</v>
      </c>
      <c r="H59" s="363"/>
      <c r="I59" s="363"/>
      <c r="J59" s="363"/>
      <c r="K59" s="363"/>
      <c r="L59" s="363"/>
      <c r="M59" s="456"/>
      <c r="N59" s="352"/>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5">
        <f>COUNTIF(O59:AA59,"E")</f>
        <v>0</v>
      </c>
      <c r="BN59" s="175">
        <f>COUNTIF(AB59:AM59,"E")</f>
        <v>0</v>
      </c>
      <c r="BO59" s="175">
        <f>COUNTIF(AN59:AZ59,"E")</f>
        <v>0</v>
      </c>
      <c r="BP59" s="175">
        <f>COUNTIF(BA59:BL59,"E")</f>
        <v>0</v>
      </c>
      <c r="BQ59" s="175">
        <f t="shared" si="20"/>
        <v>0</v>
      </c>
      <c r="BR59" s="303"/>
      <c r="BS59" s="303"/>
      <c r="BT59" s="303"/>
      <c r="BU59" s="303"/>
      <c r="BV59" s="303"/>
      <c r="BW59" s="149"/>
    </row>
    <row r="60" spans="1:75" s="205" customFormat="1" ht="19.5" customHeight="1" collapsed="1" thickBot="1" x14ac:dyDescent="0.3">
      <c r="A60" s="581"/>
      <c r="B60" s="138"/>
      <c r="C60" s="453" t="s">
        <v>120</v>
      </c>
      <c r="D60" s="572" t="s">
        <v>121</v>
      </c>
      <c r="E60" s="572"/>
      <c r="F60" s="306" t="s">
        <v>122</v>
      </c>
      <c r="G60" s="160" t="s">
        <v>76</v>
      </c>
      <c r="H60" s="363" t="s">
        <v>77</v>
      </c>
      <c r="I60" s="363" t="s">
        <v>77</v>
      </c>
      <c r="J60" s="363"/>
      <c r="K60" s="363"/>
      <c r="L60" s="363" t="s">
        <v>77</v>
      </c>
      <c r="M60" s="361" t="s">
        <v>78</v>
      </c>
      <c r="N60" s="352" t="s">
        <v>79</v>
      </c>
      <c r="O60" s="165">
        <f>COUNTIF(O62:O65,"P")</f>
        <v>0</v>
      </c>
      <c r="P60" s="165">
        <f t="shared" ref="P60:BL60" si="21">COUNTIF(P62:P65,"P")</f>
        <v>0</v>
      </c>
      <c r="Q60" s="165">
        <f t="shared" si="21"/>
        <v>0</v>
      </c>
      <c r="R60" s="165">
        <f t="shared" si="21"/>
        <v>1</v>
      </c>
      <c r="S60" s="165">
        <f t="shared" si="21"/>
        <v>0</v>
      </c>
      <c r="T60" s="165">
        <f t="shared" si="21"/>
        <v>0</v>
      </c>
      <c r="U60" s="165">
        <f t="shared" si="21"/>
        <v>0</v>
      </c>
      <c r="V60" s="165">
        <f t="shared" si="21"/>
        <v>1</v>
      </c>
      <c r="W60" s="165">
        <f t="shared" si="21"/>
        <v>0</v>
      </c>
      <c r="X60" s="165">
        <f t="shared" si="21"/>
        <v>0</v>
      </c>
      <c r="Y60" s="165">
        <f t="shared" si="21"/>
        <v>0</v>
      </c>
      <c r="Z60" s="165">
        <f t="shared" si="21"/>
        <v>1</v>
      </c>
      <c r="AA60" s="165">
        <f t="shared" si="21"/>
        <v>0</v>
      </c>
      <c r="AB60" s="165">
        <f t="shared" si="21"/>
        <v>0</v>
      </c>
      <c r="AC60" s="165">
        <f t="shared" si="21"/>
        <v>0</v>
      </c>
      <c r="AD60" s="165">
        <f t="shared" si="21"/>
        <v>0</v>
      </c>
      <c r="AE60" s="165">
        <f t="shared" si="21"/>
        <v>2</v>
      </c>
      <c r="AF60" s="165">
        <f t="shared" si="21"/>
        <v>0</v>
      </c>
      <c r="AG60" s="165">
        <f t="shared" si="21"/>
        <v>0</v>
      </c>
      <c r="AH60" s="165">
        <f t="shared" si="21"/>
        <v>0</v>
      </c>
      <c r="AI60" s="165">
        <f t="shared" si="21"/>
        <v>1</v>
      </c>
      <c r="AJ60" s="165">
        <f t="shared" si="21"/>
        <v>0</v>
      </c>
      <c r="AK60" s="165">
        <f t="shared" si="21"/>
        <v>0</v>
      </c>
      <c r="AL60" s="165">
        <f t="shared" si="21"/>
        <v>0</v>
      </c>
      <c r="AM60" s="165">
        <f t="shared" si="21"/>
        <v>1</v>
      </c>
      <c r="AN60" s="165">
        <f t="shared" si="21"/>
        <v>0</v>
      </c>
      <c r="AO60" s="165">
        <f t="shared" si="21"/>
        <v>0</v>
      </c>
      <c r="AP60" s="165">
        <f t="shared" si="21"/>
        <v>0</v>
      </c>
      <c r="AQ60" s="165">
        <f t="shared" si="21"/>
        <v>0</v>
      </c>
      <c r="AR60" s="165">
        <f t="shared" si="21"/>
        <v>1</v>
      </c>
      <c r="AS60" s="165">
        <f t="shared" si="21"/>
        <v>0</v>
      </c>
      <c r="AT60" s="165">
        <f t="shared" si="21"/>
        <v>0</v>
      </c>
      <c r="AU60" s="165">
        <f t="shared" si="21"/>
        <v>0</v>
      </c>
      <c r="AV60" s="165">
        <f t="shared" si="21"/>
        <v>2</v>
      </c>
      <c r="AW60" s="165">
        <f t="shared" si="21"/>
        <v>0</v>
      </c>
      <c r="AX60" s="165">
        <f t="shared" si="21"/>
        <v>0</v>
      </c>
      <c r="AY60" s="165">
        <f t="shared" si="21"/>
        <v>0</v>
      </c>
      <c r="AZ60" s="165">
        <f t="shared" si="21"/>
        <v>1</v>
      </c>
      <c r="BA60" s="165">
        <f t="shared" si="21"/>
        <v>0</v>
      </c>
      <c r="BB60" s="165">
        <f t="shared" si="21"/>
        <v>0</v>
      </c>
      <c r="BC60" s="165">
        <f t="shared" si="21"/>
        <v>0</v>
      </c>
      <c r="BD60" s="165">
        <f t="shared" si="21"/>
        <v>1</v>
      </c>
      <c r="BE60" s="165">
        <f t="shared" si="21"/>
        <v>0</v>
      </c>
      <c r="BF60" s="165">
        <f t="shared" si="21"/>
        <v>0</v>
      </c>
      <c r="BG60" s="165">
        <f t="shared" si="21"/>
        <v>0</v>
      </c>
      <c r="BH60" s="165">
        <f t="shared" si="21"/>
        <v>1</v>
      </c>
      <c r="BI60" s="165">
        <f t="shared" si="21"/>
        <v>0</v>
      </c>
      <c r="BJ60" s="165">
        <f t="shared" si="21"/>
        <v>0</v>
      </c>
      <c r="BK60" s="165">
        <f t="shared" si="21"/>
        <v>0</v>
      </c>
      <c r="BL60" s="165">
        <f t="shared" si="21"/>
        <v>1</v>
      </c>
      <c r="BM60" s="301">
        <f>+SUM(BM63+BM67)</f>
        <v>0</v>
      </c>
      <c r="BN60" s="301">
        <f t="shared" ref="BN60:BQ60" si="22">+SUM(BN63+BN67)</f>
        <v>0</v>
      </c>
      <c r="BO60" s="301">
        <f t="shared" si="22"/>
        <v>0</v>
      </c>
      <c r="BP60" s="301">
        <f t="shared" si="22"/>
        <v>0</v>
      </c>
      <c r="BQ60" s="301">
        <f t="shared" si="22"/>
        <v>0</v>
      </c>
      <c r="BR60" s="304"/>
      <c r="BS60" s="304"/>
      <c r="BT60" s="304"/>
      <c r="BU60" s="304"/>
      <c r="BV60" s="304"/>
      <c r="BW60" s="149"/>
    </row>
    <row r="61" spans="1:75" s="205" customFormat="1" ht="19.5" customHeight="1" thickBot="1" x14ac:dyDescent="0.3">
      <c r="A61" s="580"/>
      <c r="B61" s="138"/>
      <c r="C61" s="454"/>
      <c r="D61" s="572" t="s">
        <v>123</v>
      </c>
      <c r="E61" s="572"/>
      <c r="F61" s="307"/>
      <c r="G61" s="160" t="s">
        <v>80</v>
      </c>
      <c r="H61" s="363"/>
      <c r="I61" s="363"/>
      <c r="J61" s="363"/>
      <c r="K61" s="363"/>
      <c r="L61" s="363"/>
      <c r="M61" s="362"/>
      <c r="N61" s="352"/>
      <c r="O61" s="166">
        <f>COUNTIF(O62:O65,"E")</f>
        <v>0</v>
      </c>
      <c r="P61" s="166">
        <f t="shared" ref="P61:BL61" si="23">COUNTIF(P62:P65,"E")</f>
        <v>0</v>
      </c>
      <c r="Q61" s="166">
        <f t="shared" si="23"/>
        <v>0</v>
      </c>
      <c r="R61" s="166">
        <f t="shared" si="23"/>
        <v>0</v>
      </c>
      <c r="S61" s="166">
        <f t="shared" si="23"/>
        <v>0</v>
      </c>
      <c r="T61" s="166">
        <f t="shared" si="23"/>
        <v>0</v>
      </c>
      <c r="U61" s="166">
        <f t="shared" si="23"/>
        <v>0</v>
      </c>
      <c r="V61" s="166">
        <f t="shared" si="23"/>
        <v>0</v>
      </c>
      <c r="W61" s="166">
        <f t="shared" si="23"/>
        <v>0</v>
      </c>
      <c r="X61" s="166">
        <f t="shared" si="23"/>
        <v>0</v>
      </c>
      <c r="Y61" s="166">
        <f t="shared" si="23"/>
        <v>0</v>
      </c>
      <c r="Z61" s="166">
        <f t="shared" si="23"/>
        <v>0</v>
      </c>
      <c r="AA61" s="166">
        <f t="shared" si="23"/>
        <v>0</v>
      </c>
      <c r="AB61" s="166">
        <f t="shared" si="23"/>
        <v>0</v>
      </c>
      <c r="AC61" s="166">
        <f t="shared" si="23"/>
        <v>0</v>
      </c>
      <c r="AD61" s="166">
        <f t="shared" si="23"/>
        <v>0</v>
      </c>
      <c r="AE61" s="166">
        <f t="shared" si="23"/>
        <v>0</v>
      </c>
      <c r="AF61" s="166">
        <f t="shared" si="23"/>
        <v>0</v>
      </c>
      <c r="AG61" s="166">
        <f t="shared" si="23"/>
        <v>0</v>
      </c>
      <c r="AH61" s="166">
        <f t="shared" si="23"/>
        <v>0</v>
      </c>
      <c r="AI61" s="166">
        <f t="shared" si="23"/>
        <v>0</v>
      </c>
      <c r="AJ61" s="166">
        <f t="shared" si="23"/>
        <v>0</v>
      </c>
      <c r="AK61" s="166">
        <f t="shared" si="23"/>
        <v>0</v>
      </c>
      <c r="AL61" s="166">
        <f t="shared" si="23"/>
        <v>0</v>
      </c>
      <c r="AM61" s="166">
        <f t="shared" si="23"/>
        <v>0</v>
      </c>
      <c r="AN61" s="166">
        <f t="shared" si="23"/>
        <v>0</v>
      </c>
      <c r="AO61" s="166">
        <f t="shared" si="23"/>
        <v>0</v>
      </c>
      <c r="AP61" s="166">
        <f t="shared" si="23"/>
        <v>0</v>
      </c>
      <c r="AQ61" s="166">
        <f t="shared" si="23"/>
        <v>0</v>
      </c>
      <c r="AR61" s="166">
        <f t="shared" si="23"/>
        <v>0</v>
      </c>
      <c r="AS61" s="166">
        <f t="shared" si="23"/>
        <v>0</v>
      </c>
      <c r="AT61" s="166">
        <f t="shared" si="23"/>
        <v>0</v>
      </c>
      <c r="AU61" s="166">
        <f t="shared" si="23"/>
        <v>0</v>
      </c>
      <c r="AV61" s="166">
        <f t="shared" si="23"/>
        <v>0</v>
      </c>
      <c r="AW61" s="166">
        <f t="shared" si="23"/>
        <v>0</v>
      </c>
      <c r="AX61" s="166">
        <f t="shared" si="23"/>
        <v>0</v>
      </c>
      <c r="AY61" s="166">
        <f t="shared" si="23"/>
        <v>0</v>
      </c>
      <c r="AZ61" s="166">
        <f t="shared" si="23"/>
        <v>0</v>
      </c>
      <c r="BA61" s="166">
        <f t="shared" si="23"/>
        <v>0</v>
      </c>
      <c r="BB61" s="166">
        <f t="shared" si="23"/>
        <v>0</v>
      </c>
      <c r="BC61" s="166">
        <f t="shared" si="23"/>
        <v>0</v>
      </c>
      <c r="BD61" s="166">
        <f t="shared" si="23"/>
        <v>0</v>
      </c>
      <c r="BE61" s="166">
        <f t="shared" si="23"/>
        <v>0</v>
      </c>
      <c r="BF61" s="166">
        <f t="shared" si="23"/>
        <v>0</v>
      </c>
      <c r="BG61" s="166">
        <f t="shared" si="23"/>
        <v>0</v>
      </c>
      <c r="BH61" s="166">
        <f t="shared" si="23"/>
        <v>0</v>
      </c>
      <c r="BI61" s="166">
        <f t="shared" si="23"/>
        <v>0</v>
      </c>
      <c r="BJ61" s="166">
        <f t="shared" si="23"/>
        <v>0</v>
      </c>
      <c r="BK61" s="166">
        <f t="shared" si="23"/>
        <v>0</v>
      </c>
      <c r="BL61" s="166">
        <f t="shared" si="23"/>
        <v>0</v>
      </c>
      <c r="BM61" s="302"/>
      <c r="BN61" s="302"/>
      <c r="BO61" s="302"/>
      <c r="BP61" s="302"/>
      <c r="BQ61" s="302"/>
      <c r="BR61" s="305"/>
      <c r="BS61" s="305"/>
      <c r="BT61" s="305"/>
      <c r="BU61" s="305"/>
      <c r="BV61" s="305"/>
      <c r="BW61" s="149"/>
    </row>
    <row r="62" spans="1:75" s="205" customFormat="1" ht="15.75" hidden="1" customHeight="1" outlineLevel="2" x14ac:dyDescent="0.25">
      <c r="A62" s="573"/>
      <c r="B62" s="138"/>
      <c r="C62" s="454"/>
      <c r="D62" s="449" t="s">
        <v>124</v>
      </c>
      <c r="E62" s="450"/>
      <c r="F62" s="563" t="s">
        <v>125</v>
      </c>
      <c r="G62" s="160" t="s">
        <v>76</v>
      </c>
      <c r="H62" s="363" t="s">
        <v>77</v>
      </c>
      <c r="I62" s="363" t="s">
        <v>77</v>
      </c>
      <c r="J62" s="363"/>
      <c r="K62" s="363"/>
      <c r="L62" s="363" t="s">
        <v>77</v>
      </c>
      <c r="M62" s="456" t="s">
        <v>78</v>
      </c>
      <c r="N62" s="352"/>
      <c r="O62" s="211"/>
      <c r="P62" s="211"/>
      <c r="Q62" s="211"/>
      <c r="R62" s="211"/>
      <c r="S62" s="211"/>
      <c r="T62" s="211"/>
      <c r="U62" s="211"/>
      <c r="V62" s="211"/>
      <c r="W62" s="211"/>
      <c r="X62" s="211"/>
      <c r="Y62" s="211"/>
      <c r="Z62" s="211"/>
      <c r="AA62" s="211"/>
      <c r="AB62" s="211"/>
      <c r="AC62" s="211"/>
      <c r="AD62" s="211"/>
      <c r="AE62" s="211" t="s">
        <v>76</v>
      </c>
      <c r="AF62" s="211"/>
      <c r="AG62" s="211"/>
      <c r="AH62" s="211"/>
      <c r="AI62" s="211"/>
      <c r="AJ62" s="211"/>
      <c r="AK62" s="211"/>
      <c r="AL62" s="211"/>
      <c r="AM62" s="211"/>
      <c r="AN62" s="211"/>
      <c r="AO62" s="211"/>
      <c r="AP62" s="211"/>
      <c r="AQ62" s="211"/>
      <c r="AR62" s="211"/>
      <c r="AS62" s="211"/>
      <c r="AT62" s="211"/>
      <c r="AU62" s="211"/>
      <c r="AV62" s="211" t="s">
        <v>76</v>
      </c>
      <c r="AW62" s="211"/>
      <c r="AX62" s="211"/>
      <c r="AY62" s="211"/>
      <c r="AZ62" s="211"/>
      <c r="BA62" s="211"/>
      <c r="BB62" s="211"/>
      <c r="BC62" s="211"/>
      <c r="BD62" s="211"/>
      <c r="BE62" s="211"/>
      <c r="BF62" s="211"/>
      <c r="BG62" s="211"/>
      <c r="BH62" s="211"/>
      <c r="BI62" s="211"/>
      <c r="BJ62" s="211"/>
      <c r="BK62" s="211"/>
      <c r="BL62" s="211"/>
      <c r="BM62" s="171">
        <f>COUNTIF(O62:AA62,"P")</f>
        <v>0</v>
      </c>
      <c r="BN62" s="172">
        <f>COUNTIF(AB62:AM62,"P")</f>
        <v>1</v>
      </c>
      <c r="BO62" s="172">
        <f>COUNTIF(AN62:AZ62,"P")</f>
        <v>1</v>
      </c>
      <c r="BP62" s="172">
        <f>COUNTIF(BA62:BL62,"P")</f>
        <v>0</v>
      </c>
      <c r="BQ62" s="172">
        <f>SUM(BM62:BP62)</f>
        <v>2</v>
      </c>
      <c r="BR62" s="303" t="e">
        <f>+SUM(BM63)/(BM62)</f>
        <v>#DIV/0!</v>
      </c>
      <c r="BS62" s="303">
        <f>+SUM(BN63)/(BN62)</f>
        <v>0</v>
      </c>
      <c r="BT62" s="303">
        <f>+SUM(BO63)/(BO62)</f>
        <v>0</v>
      </c>
      <c r="BU62" s="303" t="e">
        <f>+SUM(BP63)/(BP62)</f>
        <v>#DIV/0!</v>
      </c>
      <c r="BV62" s="303">
        <f>+SUM(BQ63)/(BQ62)</f>
        <v>0</v>
      </c>
      <c r="BW62" s="149"/>
    </row>
    <row r="63" spans="1:75" s="205" customFormat="1" ht="18.75" hidden="1" customHeight="1" outlineLevel="2" thickBot="1" x14ac:dyDescent="0.3">
      <c r="A63" s="573"/>
      <c r="B63" s="138"/>
      <c r="C63" s="454"/>
      <c r="D63" s="451"/>
      <c r="E63" s="452"/>
      <c r="F63" s="563"/>
      <c r="G63" s="160" t="s">
        <v>80</v>
      </c>
      <c r="H63" s="363"/>
      <c r="I63" s="363"/>
      <c r="J63" s="363"/>
      <c r="K63" s="363"/>
      <c r="L63" s="363"/>
      <c r="M63" s="456"/>
      <c r="N63" s="352"/>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5">
        <f>COUNTIF(O63:AA63,"E")</f>
        <v>0</v>
      </c>
      <c r="BN63" s="176">
        <f>COUNTIF(AB63:AM63,"E")</f>
        <v>0</v>
      </c>
      <c r="BO63" s="176">
        <f>COUNTIF(AN63:AZ63,"E")</f>
        <v>0</v>
      </c>
      <c r="BP63" s="176">
        <f>COUNTIF(BA63:BL63,"E")</f>
        <v>0</v>
      </c>
      <c r="BQ63" s="177">
        <f>SUM(BM63:BP63)</f>
        <v>0</v>
      </c>
      <c r="BR63" s="303"/>
      <c r="BS63" s="303"/>
      <c r="BT63" s="303"/>
      <c r="BU63" s="303"/>
      <c r="BV63" s="303"/>
      <c r="BW63" s="149"/>
    </row>
    <row r="64" spans="1:75" s="205" customFormat="1" ht="18.75" hidden="1" customHeight="1" outlineLevel="2" x14ac:dyDescent="0.25">
      <c r="A64" s="183"/>
      <c r="B64" s="138"/>
      <c r="C64" s="454"/>
      <c r="D64" s="449" t="s">
        <v>126</v>
      </c>
      <c r="E64" s="450"/>
      <c r="F64" s="184"/>
      <c r="G64" s="160"/>
      <c r="H64" s="185"/>
      <c r="I64" s="185"/>
      <c r="J64" s="185"/>
      <c r="K64" s="185"/>
      <c r="L64" s="185"/>
      <c r="M64" s="456" t="s">
        <v>78</v>
      </c>
      <c r="N64" s="352"/>
      <c r="O64" s="211"/>
      <c r="P64" s="211"/>
      <c r="Q64" s="211"/>
      <c r="R64" s="211" t="s">
        <v>76</v>
      </c>
      <c r="S64" s="211"/>
      <c r="T64" s="211"/>
      <c r="U64" s="211"/>
      <c r="V64" s="211" t="s">
        <v>76</v>
      </c>
      <c r="W64" s="211"/>
      <c r="X64" s="211"/>
      <c r="Y64" s="211"/>
      <c r="Z64" s="211" t="s">
        <v>76</v>
      </c>
      <c r="AA64" s="211"/>
      <c r="AB64" s="211"/>
      <c r="AC64" s="211"/>
      <c r="AD64" s="211"/>
      <c r="AE64" s="211" t="s">
        <v>76</v>
      </c>
      <c r="AF64" s="211"/>
      <c r="AG64" s="211"/>
      <c r="AH64" s="211"/>
      <c r="AI64" s="211" t="s">
        <v>76</v>
      </c>
      <c r="AJ64" s="211"/>
      <c r="AK64" s="211"/>
      <c r="AL64" s="211"/>
      <c r="AM64" s="211" t="s">
        <v>76</v>
      </c>
      <c r="AN64" s="211"/>
      <c r="AO64" s="211"/>
      <c r="AP64" s="211"/>
      <c r="AQ64" s="211"/>
      <c r="AR64" s="211" t="s">
        <v>76</v>
      </c>
      <c r="AS64" s="211"/>
      <c r="AT64" s="211"/>
      <c r="AU64" s="211"/>
      <c r="AV64" s="211" t="s">
        <v>76</v>
      </c>
      <c r="AW64" s="211"/>
      <c r="AX64" s="211"/>
      <c r="AY64" s="211"/>
      <c r="AZ64" s="211" t="s">
        <v>76</v>
      </c>
      <c r="BA64" s="211"/>
      <c r="BB64" s="211"/>
      <c r="BC64" s="211"/>
      <c r="BD64" s="211" t="s">
        <v>76</v>
      </c>
      <c r="BE64" s="211"/>
      <c r="BF64" s="211"/>
      <c r="BG64" s="211"/>
      <c r="BH64" s="211" t="s">
        <v>76</v>
      </c>
      <c r="BI64" s="211"/>
      <c r="BJ64" s="211"/>
      <c r="BK64" s="211"/>
      <c r="BL64" s="211" t="s">
        <v>76</v>
      </c>
      <c r="BM64" s="186"/>
      <c r="BN64" s="186"/>
      <c r="BO64" s="186"/>
      <c r="BP64" s="186"/>
      <c r="BQ64" s="187"/>
      <c r="BR64" s="188"/>
      <c r="BS64" s="188"/>
      <c r="BT64" s="188"/>
      <c r="BU64" s="188"/>
      <c r="BV64" s="188"/>
      <c r="BW64" s="149"/>
    </row>
    <row r="65" spans="1:75" s="205" customFormat="1" ht="18.75" hidden="1" customHeight="1" outlineLevel="2" thickBot="1" x14ac:dyDescent="0.3">
      <c r="A65" s="183"/>
      <c r="B65" s="138"/>
      <c r="C65" s="455"/>
      <c r="D65" s="451"/>
      <c r="E65" s="452"/>
      <c r="F65" s="184"/>
      <c r="G65" s="160"/>
      <c r="H65" s="185"/>
      <c r="I65" s="185"/>
      <c r="J65" s="185"/>
      <c r="K65" s="185"/>
      <c r="L65" s="185"/>
      <c r="M65" s="456"/>
      <c r="N65" s="352"/>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86"/>
      <c r="BN65" s="186"/>
      <c r="BO65" s="186"/>
      <c r="BP65" s="186"/>
      <c r="BQ65" s="187"/>
      <c r="BR65" s="188"/>
      <c r="BS65" s="188"/>
      <c r="BT65" s="188"/>
      <c r="BU65" s="188"/>
      <c r="BV65" s="188"/>
      <c r="BW65" s="149"/>
    </row>
    <row r="66" spans="1:75" s="205" customFormat="1" ht="19.5" customHeight="1" collapsed="1" thickBot="1" x14ac:dyDescent="0.3">
      <c r="A66" s="576"/>
      <c r="B66" s="138"/>
      <c r="C66" s="575" t="s">
        <v>127</v>
      </c>
      <c r="D66" s="582" t="s">
        <v>128</v>
      </c>
      <c r="E66" s="582"/>
      <c r="F66" s="306" t="s">
        <v>129</v>
      </c>
      <c r="G66" s="160" t="s">
        <v>76</v>
      </c>
      <c r="H66" s="363" t="s">
        <v>77</v>
      </c>
      <c r="I66" s="363" t="s">
        <v>77</v>
      </c>
      <c r="J66" s="363"/>
      <c r="K66" s="363"/>
      <c r="L66" s="363" t="s">
        <v>77</v>
      </c>
      <c r="M66" s="456" t="s">
        <v>130</v>
      </c>
      <c r="N66" s="352" t="s">
        <v>79</v>
      </c>
      <c r="O66" s="165">
        <f t="shared" ref="O66:Z66" si="24">COUNTIF(O68:O71,"P")</f>
        <v>0</v>
      </c>
      <c r="P66" s="165">
        <f t="shared" si="24"/>
        <v>0</v>
      </c>
      <c r="Q66" s="165">
        <f t="shared" si="24"/>
        <v>0</v>
      </c>
      <c r="R66" s="165">
        <f t="shared" si="24"/>
        <v>0</v>
      </c>
      <c r="S66" s="165">
        <f t="shared" si="24"/>
        <v>0</v>
      </c>
      <c r="T66" s="165">
        <f t="shared" si="24"/>
        <v>0</v>
      </c>
      <c r="U66" s="165">
        <f t="shared" si="24"/>
        <v>0</v>
      </c>
      <c r="V66" s="165">
        <f t="shared" si="24"/>
        <v>0</v>
      </c>
      <c r="W66" s="165">
        <f t="shared" si="24"/>
        <v>0</v>
      </c>
      <c r="X66" s="165">
        <f t="shared" si="24"/>
        <v>0</v>
      </c>
      <c r="Y66" s="165">
        <f t="shared" si="24"/>
        <v>0</v>
      </c>
      <c r="Z66" s="165">
        <f t="shared" si="24"/>
        <v>1</v>
      </c>
      <c r="AA66" s="165"/>
      <c r="AB66" s="165">
        <f t="shared" ref="AB66:BL66" si="25">COUNTIF(AB68:AB71,"P")</f>
        <v>0</v>
      </c>
      <c r="AC66" s="165">
        <f t="shared" si="25"/>
        <v>0</v>
      </c>
      <c r="AD66" s="165">
        <f t="shared" si="25"/>
        <v>0</v>
      </c>
      <c r="AE66" s="165">
        <f t="shared" si="25"/>
        <v>0</v>
      </c>
      <c r="AF66" s="165">
        <f t="shared" si="25"/>
        <v>0</v>
      </c>
      <c r="AG66" s="165">
        <f t="shared" si="25"/>
        <v>0</v>
      </c>
      <c r="AH66" s="165">
        <f t="shared" si="25"/>
        <v>0</v>
      </c>
      <c r="AI66" s="165">
        <f t="shared" si="25"/>
        <v>0</v>
      </c>
      <c r="AJ66" s="165">
        <f t="shared" si="25"/>
        <v>0</v>
      </c>
      <c r="AK66" s="165">
        <f t="shared" si="25"/>
        <v>0</v>
      </c>
      <c r="AL66" s="165">
        <f t="shared" si="25"/>
        <v>0</v>
      </c>
      <c r="AM66" s="165">
        <f t="shared" si="25"/>
        <v>1</v>
      </c>
      <c r="AN66" s="165">
        <f t="shared" si="25"/>
        <v>0</v>
      </c>
      <c r="AO66" s="165">
        <f t="shared" si="25"/>
        <v>0</v>
      </c>
      <c r="AP66" s="165">
        <f t="shared" si="25"/>
        <v>0</v>
      </c>
      <c r="AQ66" s="165">
        <f t="shared" si="25"/>
        <v>0</v>
      </c>
      <c r="AR66" s="165">
        <f t="shared" si="25"/>
        <v>0</v>
      </c>
      <c r="AS66" s="165">
        <f t="shared" si="25"/>
        <v>0</v>
      </c>
      <c r="AT66" s="165">
        <f t="shared" si="25"/>
        <v>0</v>
      </c>
      <c r="AU66" s="165">
        <f t="shared" si="25"/>
        <v>0</v>
      </c>
      <c r="AV66" s="165">
        <f t="shared" si="25"/>
        <v>0</v>
      </c>
      <c r="AW66" s="165">
        <f t="shared" si="25"/>
        <v>0</v>
      </c>
      <c r="AX66" s="165">
        <f t="shared" si="25"/>
        <v>0</v>
      </c>
      <c r="AY66" s="165">
        <f t="shared" si="25"/>
        <v>0</v>
      </c>
      <c r="AZ66" s="165">
        <f t="shared" si="25"/>
        <v>1</v>
      </c>
      <c r="BA66" s="165">
        <f t="shared" si="25"/>
        <v>0</v>
      </c>
      <c r="BB66" s="165">
        <f t="shared" si="25"/>
        <v>0</v>
      </c>
      <c r="BC66" s="165">
        <f t="shared" si="25"/>
        <v>0</v>
      </c>
      <c r="BD66" s="165">
        <f t="shared" si="25"/>
        <v>0</v>
      </c>
      <c r="BE66" s="165">
        <f t="shared" si="25"/>
        <v>0</v>
      </c>
      <c r="BF66" s="165">
        <f t="shared" si="25"/>
        <v>0</v>
      </c>
      <c r="BG66" s="165">
        <f t="shared" si="25"/>
        <v>0</v>
      </c>
      <c r="BH66" s="165">
        <f t="shared" si="25"/>
        <v>0</v>
      </c>
      <c r="BI66" s="165">
        <f t="shared" si="25"/>
        <v>0</v>
      </c>
      <c r="BJ66" s="165">
        <f t="shared" si="25"/>
        <v>0</v>
      </c>
      <c r="BK66" s="165">
        <f t="shared" si="25"/>
        <v>1</v>
      </c>
      <c r="BL66" s="165">
        <f t="shared" si="25"/>
        <v>0</v>
      </c>
      <c r="BM66" s="301">
        <f>+SUM(BM69)</f>
        <v>0</v>
      </c>
      <c r="BN66" s="301">
        <f t="shared" ref="BN66:BQ66" si="26">+SUM(BN69)</f>
        <v>0</v>
      </c>
      <c r="BO66" s="301">
        <f t="shared" si="26"/>
        <v>0</v>
      </c>
      <c r="BP66" s="301">
        <f t="shared" si="26"/>
        <v>0</v>
      </c>
      <c r="BQ66" s="301">
        <f t="shared" si="26"/>
        <v>0</v>
      </c>
      <c r="BR66" s="304"/>
      <c r="BS66" s="304"/>
      <c r="BT66" s="304"/>
      <c r="BU66" s="304"/>
      <c r="BV66" s="304"/>
      <c r="BW66" s="149"/>
    </row>
    <row r="67" spans="1:75" s="205" customFormat="1" ht="24" customHeight="1" x14ac:dyDescent="0.25">
      <c r="A67" s="580"/>
      <c r="B67" s="138"/>
      <c r="C67" s="575" t="s">
        <v>127</v>
      </c>
      <c r="D67" s="583" t="s">
        <v>128</v>
      </c>
      <c r="E67" s="583"/>
      <c r="F67" s="307"/>
      <c r="G67" s="160" t="s">
        <v>80</v>
      </c>
      <c r="H67" s="363"/>
      <c r="I67" s="363"/>
      <c r="J67" s="363"/>
      <c r="K67" s="363"/>
      <c r="L67" s="363"/>
      <c r="M67" s="456"/>
      <c r="N67" s="352"/>
      <c r="O67" s="166">
        <f t="shared" ref="O67:Z67" si="27">COUNTIF(O68:O71,"E")</f>
        <v>0</v>
      </c>
      <c r="P67" s="166">
        <f t="shared" si="27"/>
        <v>0</v>
      </c>
      <c r="Q67" s="166">
        <f t="shared" si="27"/>
        <v>0</v>
      </c>
      <c r="R67" s="166">
        <f t="shared" si="27"/>
        <v>0</v>
      </c>
      <c r="S67" s="166">
        <f t="shared" si="27"/>
        <v>0</v>
      </c>
      <c r="T67" s="166">
        <f t="shared" si="27"/>
        <v>0</v>
      </c>
      <c r="U67" s="166">
        <f t="shared" si="27"/>
        <v>0</v>
      </c>
      <c r="V67" s="166">
        <f t="shared" si="27"/>
        <v>0</v>
      </c>
      <c r="W67" s="166">
        <f t="shared" si="27"/>
        <v>0</v>
      </c>
      <c r="X67" s="166">
        <f t="shared" si="27"/>
        <v>0</v>
      </c>
      <c r="Y67" s="166">
        <f t="shared" si="27"/>
        <v>0</v>
      </c>
      <c r="Z67" s="166">
        <f t="shared" si="27"/>
        <v>0</v>
      </c>
      <c r="AA67" s="166"/>
      <c r="AB67" s="166">
        <f t="shared" ref="AB67:BL67" si="28">COUNTIF(AB68:AB71,"E")</f>
        <v>0</v>
      </c>
      <c r="AC67" s="166">
        <f t="shared" si="28"/>
        <v>0</v>
      </c>
      <c r="AD67" s="166">
        <f t="shared" si="28"/>
        <v>0</v>
      </c>
      <c r="AE67" s="166">
        <f t="shared" si="28"/>
        <v>0</v>
      </c>
      <c r="AF67" s="166">
        <f t="shared" si="28"/>
        <v>0</v>
      </c>
      <c r="AG67" s="166">
        <f t="shared" si="28"/>
        <v>0</v>
      </c>
      <c r="AH67" s="166">
        <f t="shared" si="28"/>
        <v>0</v>
      </c>
      <c r="AI67" s="166">
        <f t="shared" si="28"/>
        <v>0</v>
      </c>
      <c r="AJ67" s="166">
        <f t="shared" si="28"/>
        <v>0</v>
      </c>
      <c r="AK67" s="166">
        <f t="shared" si="28"/>
        <v>0</v>
      </c>
      <c r="AL67" s="166">
        <f t="shared" si="28"/>
        <v>0</v>
      </c>
      <c r="AM67" s="166">
        <f t="shared" si="28"/>
        <v>0</v>
      </c>
      <c r="AN67" s="166">
        <f t="shared" si="28"/>
        <v>0</v>
      </c>
      <c r="AO67" s="166">
        <f t="shared" si="28"/>
        <v>0</v>
      </c>
      <c r="AP67" s="166">
        <f t="shared" si="28"/>
        <v>0</v>
      </c>
      <c r="AQ67" s="166">
        <f t="shared" si="28"/>
        <v>0</v>
      </c>
      <c r="AR67" s="166">
        <f t="shared" si="28"/>
        <v>0</v>
      </c>
      <c r="AS67" s="166">
        <f t="shared" si="28"/>
        <v>0</v>
      </c>
      <c r="AT67" s="166">
        <f t="shared" si="28"/>
        <v>0</v>
      </c>
      <c r="AU67" s="166">
        <f t="shared" si="28"/>
        <v>0</v>
      </c>
      <c r="AV67" s="166">
        <f t="shared" si="28"/>
        <v>0</v>
      </c>
      <c r="AW67" s="166">
        <f t="shared" si="28"/>
        <v>0</v>
      </c>
      <c r="AX67" s="166">
        <f t="shared" si="28"/>
        <v>0</v>
      </c>
      <c r="AY67" s="166">
        <f t="shared" si="28"/>
        <v>0</v>
      </c>
      <c r="AZ67" s="166">
        <f t="shared" si="28"/>
        <v>0</v>
      </c>
      <c r="BA67" s="166">
        <f t="shared" si="28"/>
        <v>0</v>
      </c>
      <c r="BB67" s="166">
        <f t="shared" si="28"/>
        <v>0</v>
      </c>
      <c r="BC67" s="166">
        <f t="shared" si="28"/>
        <v>0</v>
      </c>
      <c r="BD67" s="166">
        <f t="shared" si="28"/>
        <v>0</v>
      </c>
      <c r="BE67" s="166">
        <f t="shared" si="28"/>
        <v>0</v>
      </c>
      <c r="BF67" s="166">
        <f t="shared" si="28"/>
        <v>0</v>
      </c>
      <c r="BG67" s="166">
        <f t="shared" si="28"/>
        <v>0</v>
      </c>
      <c r="BH67" s="166">
        <f t="shared" si="28"/>
        <v>0</v>
      </c>
      <c r="BI67" s="166">
        <f t="shared" si="28"/>
        <v>0</v>
      </c>
      <c r="BJ67" s="166">
        <f t="shared" si="28"/>
        <v>0</v>
      </c>
      <c r="BK67" s="166">
        <f t="shared" si="28"/>
        <v>0</v>
      </c>
      <c r="BL67" s="166">
        <f t="shared" si="28"/>
        <v>0</v>
      </c>
      <c r="BM67" s="302"/>
      <c r="BN67" s="302"/>
      <c r="BO67" s="302"/>
      <c r="BP67" s="302"/>
      <c r="BQ67" s="302"/>
      <c r="BR67" s="305"/>
      <c r="BS67" s="305"/>
      <c r="BT67" s="305"/>
      <c r="BU67" s="305"/>
      <c r="BV67" s="305"/>
      <c r="BW67" s="149"/>
    </row>
    <row r="68" spans="1:75" s="205" customFormat="1" ht="18" hidden="1" customHeight="1" outlineLevel="1" thickBot="1" x14ac:dyDescent="0.3">
      <c r="A68" s="576"/>
      <c r="B68" s="138"/>
      <c r="C68" s="575" t="s">
        <v>127</v>
      </c>
      <c r="D68" s="564" t="s">
        <v>131</v>
      </c>
      <c r="E68" s="565"/>
      <c r="F68" s="584" t="s">
        <v>132</v>
      </c>
      <c r="G68" s="160" t="s">
        <v>76</v>
      </c>
      <c r="H68" s="363" t="s">
        <v>77</v>
      </c>
      <c r="I68" s="363"/>
      <c r="J68" s="363"/>
      <c r="K68" s="363"/>
      <c r="L68" s="363" t="s">
        <v>77</v>
      </c>
      <c r="M68" s="456" t="s">
        <v>78</v>
      </c>
      <c r="N68" s="352" t="s">
        <v>79</v>
      </c>
      <c r="O68" s="211"/>
      <c r="P68" s="211"/>
      <c r="Q68" s="211"/>
      <c r="R68" s="211"/>
      <c r="S68" s="211"/>
      <c r="T68" s="211"/>
      <c r="U68" s="211"/>
      <c r="V68" s="211"/>
      <c r="W68" s="211"/>
      <c r="X68" s="211"/>
      <c r="Y68" s="211"/>
      <c r="Z68" s="211" t="s">
        <v>76</v>
      </c>
      <c r="AA68" s="211"/>
      <c r="AB68" s="211"/>
      <c r="AC68" s="211"/>
      <c r="AD68" s="211"/>
      <c r="AE68" s="211"/>
      <c r="AF68" s="211"/>
      <c r="AG68" s="211"/>
      <c r="AH68" s="211"/>
      <c r="AI68" s="211"/>
      <c r="AJ68" s="211"/>
      <c r="AK68" s="211"/>
      <c r="AL68" s="211"/>
      <c r="AM68" s="211" t="s">
        <v>76</v>
      </c>
      <c r="AN68" s="211"/>
      <c r="AO68" s="211"/>
      <c r="AP68" s="211"/>
      <c r="AQ68" s="211"/>
      <c r="AR68" s="211"/>
      <c r="AS68" s="211"/>
      <c r="AT68" s="211"/>
      <c r="AU68" s="211"/>
      <c r="AV68" s="211"/>
      <c r="AW68" s="211"/>
      <c r="AX68" s="211"/>
      <c r="AY68" s="211"/>
      <c r="AZ68" s="211" t="s">
        <v>76</v>
      </c>
      <c r="BA68" s="211"/>
      <c r="BB68" s="211"/>
      <c r="BC68" s="211"/>
      <c r="BD68" s="211"/>
      <c r="BE68" s="211"/>
      <c r="BF68" s="211"/>
      <c r="BG68" s="211"/>
      <c r="BH68" s="211"/>
      <c r="BI68" s="211"/>
      <c r="BJ68" s="211"/>
      <c r="BK68" s="211" t="s">
        <v>76</v>
      </c>
      <c r="BL68" s="211"/>
      <c r="BM68" s="171">
        <f>COUNTIF(O68:AA68,"P")</f>
        <v>1</v>
      </c>
      <c r="BN68" s="171">
        <f>COUNTIF(AB68:AM68,"P")</f>
        <v>1</v>
      </c>
      <c r="BO68" s="171">
        <f>COUNTIF(AN68:AZ68,"P")</f>
        <v>1</v>
      </c>
      <c r="BP68" s="171">
        <f>COUNTIF(BA68:BL68,"P")</f>
        <v>1</v>
      </c>
      <c r="BQ68" s="171">
        <f t="shared" ref="BQ68" si="29">SUM(BM68:BP68)</f>
        <v>4</v>
      </c>
      <c r="BR68" s="303">
        <f>+SUM(BM69)/(BM68)</f>
        <v>0</v>
      </c>
      <c r="BS68" s="303">
        <f>+SUM(BN69)/(BN68)</f>
        <v>0</v>
      </c>
      <c r="BT68" s="303">
        <f>+SUM(BO69)/(BO68)</f>
        <v>0</v>
      </c>
      <c r="BU68" s="303">
        <f>+SUM(BP69)/(BP68)</f>
        <v>0</v>
      </c>
      <c r="BV68" s="303">
        <f>+SUM(BQ69)/(BQ68)</f>
        <v>0</v>
      </c>
      <c r="BW68" s="149"/>
    </row>
    <row r="69" spans="1:75" s="205" customFormat="1" ht="19.5" hidden="1" customHeight="1" outlineLevel="1" x14ac:dyDescent="0.25">
      <c r="A69" s="580"/>
      <c r="B69" s="138"/>
      <c r="C69" s="575" t="s">
        <v>127</v>
      </c>
      <c r="D69" s="566"/>
      <c r="E69" s="567"/>
      <c r="F69" s="585"/>
      <c r="G69" s="160" t="s">
        <v>80</v>
      </c>
      <c r="H69" s="363"/>
      <c r="I69" s="363"/>
      <c r="J69" s="363"/>
      <c r="K69" s="363"/>
      <c r="L69" s="363"/>
      <c r="M69" s="456"/>
      <c r="N69" s="352"/>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5">
        <f>COUNTIF(O69:AA69,"E")</f>
        <v>0</v>
      </c>
      <c r="BN69" s="176">
        <f>COUNTIF(AB69:AM69,"E")</f>
        <v>0</v>
      </c>
      <c r="BO69" s="176">
        <f>COUNTIF(AN69:AZ69,"E")</f>
        <v>0</v>
      </c>
      <c r="BP69" s="176">
        <f>COUNTIF(BA69:BL69,"E")</f>
        <v>0</v>
      </c>
      <c r="BQ69" s="177">
        <f>SUM(BM69:BP69)</f>
        <v>0</v>
      </c>
      <c r="BR69" s="303"/>
      <c r="BS69" s="303"/>
      <c r="BT69" s="303"/>
      <c r="BU69" s="303"/>
      <c r="BV69" s="303"/>
      <c r="BW69" s="149"/>
    </row>
    <row r="70" spans="1:75" s="205" customFormat="1" ht="21.75" hidden="1" customHeight="1" outlineLevel="1" x14ac:dyDescent="0.25">
      <c r="A70" s="573"/>
      <c r="B70" s="138"/>
      <c r="C70" s="677"/>
      <c r="D70" s="562"/>
      <c r="E70" s="696"/>
      <c r="F70" s="584"/>
      <c r="G70" s="160" t="s">
        <v>76</v>
      </c>
      <c r="H70" s="363" t="s">
        <v>77</v>
      </c>
      <c r="I70" s="363"/>
      <c r="J70" s="363"/>
      <c r="K70" s="363"/>
      <c r="L70" s="363"/>
      <c r="M70" s="456"/>
      <c r="N70" s="352"/>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171">
        <f>COUNTIF(O70:AA70,"P")</f>
        <v>0</v>
      </c>
      <c r="BN70" s="172">
        <f>COUNTIF(AB68:AM68,"P")</f>
        <v>1</v>
      </c>
      <c r="BO70" s="172">
        <f>COUNTIF(AN68:AZ68,"P")</f>
        <v>1</v>
      </c>
      <c r="BP70" s="172">
        <f>COUNTIF(BA68:BL68,"P")</f>
        <v>1</v>
      </c>
      <c r="BQ70" s="172">
        <f>SUM(BM70:BP70)</f>
        <v>3</v>
      </c>
      <c r="BR70" s="303" t="e">
        <f>+SUM(BM71)/(BM70)</f>
        <v>#DIV/0!</v>
      </c>
      <c r="BS70" s="303">
        <f>+SUM(BN71)/(BN70)</f>
        <v>0</v>
      </c>
      <c r="BT70" s="303">
        <f>+SUM(BO71)/(BO70)</f>
        <v>0</v>
      </c>
      <c r="BU70" s="303">
        <f>+SUM(BP71)/(BP70)</f>
        <v>0</v>
      </c>
      <c r="BV70" s="303">
        <f>+SUM(BQ71)/(BQ70)</f>
        <v>0</v>
      </c>
      <c r="BW70" s="149"/>
    </row>
    <row r="71" spans="1:75" s="205" customFormat="1" ht="21" hidden="1" customHeight="1" outlineLevel="1" x14ac:dyDescent="0.25">
      <c r="A71" s="576"/>
      <c r="B71" s="138"/>
      <c r="C71" s="677"/>
      <c r="D71" s="562"/>
      <c r="E71" s="697"/>
      <c r="F71" s="585"/>
      <c r="G71" s="160" t="s">
        <v>80</v>
      </c>
      <c r="H71" s="363"/>
      <c r="I71" s="363"/>
      <c r="J71" s="363"/>
      <c r="K71" s="363"/>
      <c r="L71" s="363"/>
      <c r="M71" s="456"/>
      <c r="N71" s="352"/>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5">
        <f>COUNTIF(O71:AA71,"E")</f>
        <v>0</v>
      </c>
      <c r="BN71" s="176">
        <f>COUNTIF(AB69:AM69,"E")</f>
        <v>0</v>
      </c>
      <c r="BO71" s="176">
        <f>COUNTIF(AN69:AZ69,"E")</f>
        <v>0</v>
      </c>
      <c r="BP71" s="176">
        <f>COUNTIF(BA69:BL69,"E")</f>
        <v>0</v>
      </c>
      <c r="BQ71" s="177">
        <f>SUM(BM71:BP71)</f>
        <v>0</v>
      </c>
      <c r="BR71" s="303"/>
      <c r="BS71" s="303"/>
      <c r="BT71" s="303"/>
      <c r="BU71" s="303"/>
      <c r="BV71" s="303"/>
      <c r="BW71" s="149"/>
    </row>
    <row r="72" spans="1:75" s="205" customFormat="1" ht="18.75" customHeight="1" collapsed="1" x14ac:dyDescent="0.25">
      <c r="A72" s="573"/>
      <c r="B72" s="661"/>
      <c r="C72" s="516"/>
      <c r="D72" s="686" t="s">
        <v>608</v>
      </c>
      <c r="E72" s="686"/>
      <c r="F72" s="688" t="s">
        <v>133</v>
      </c>
      <c r="G72" s="160" t="s">
        <v>76</v>
      </c>
      <c r="H72" s="363"/>
      <c r="I72" s="363"/>
      <c r="J72" s="363"/>
      <c r="K72" s="363"/>
      <c r="L72" s="363"/>
      <c r="M72" s="361" t="s">
        <v>134</v>
      </c>
      <c r="N72" s="352" t="s">
        <v>135</v>
      </c>
      <c r="O72" s="165">
        <f t="shared" ref="O72:Z72" si="30">COUNTIF(O74:O81,"P")</f>
        <v>0</v>
      </c>
      <c r="P72" s="165">
        <f t="shared" si="30"/>
        <v>0</v>
      </c>
      <c r="Q72" s="165">
        <f t="shared" si="30"/>
        <v>0</v>
      </c>
      <c r="R72" s="165">
        <f t="shared" si="30"/>
        <v>0</v>
      </c>
      <c r="S72" s="165">
        <f t="shared" si="30"/>
        <v>0</v>
      </c>
      <c r="T72" s="165">
        <f t="shared" si="30"/>
        <v>0</v>
      </c>
      <c r="U72" s="165">
        <f t="shared" si="30"/>
        <v>0</v>
      </c>
      <c r="V72" s="165">
        <f t="shared" si="30"/>
        <v>0</v>
      </c>
      <c r="W72" s="165">
        <f t="shared" si="30"/>
        <v>0</v>
      </c>
      <c r="X72" s="165">
        <f t="shared" si="30"/>
        <v>0</v>
      </c>
      <c r="Y72" s="165">
        <f t="shared" si="30"/>
        <v>0</v>
      </c>
      <c r="Z72" s="165">
        <f t="shared" si="30"/>
        <v>1</v>
      </c>
      <c r="AA72" s="165"/>
      <c r="AB72" s="165">
        <f t="shared" ref="AB72:AP72" si="31">COUNTIF(AB74:AB81,"P")</f>
        <v>0</v>
      </c>
      <c r="AC72" s="165">
        <f t="shared" si="31"/>
        <v>0</v>
      </c>
      <c r="AD72" s="165">
        <f t="shared" si="31"/>
        <v>1</v>
      </c>
      <c r="AE72" s="165">
        <f t="shared" si="31"/>
        <v>1</v>
      </c>
      <c r="AF72" s="165">
        <f t="shared" si="31"/>
        <v>0</v>
      </c>
      <c r="AG72" s="165">
        <f t="shared" si="31"/>
        <v>0</v>
      </c>
      <c r="AH72" s="165">
        <f t="shared" si="31"/>
        <v>0</v>
      </c>
      <c r="AI72" s="165">
        <f t="shared" si="31"/>
        <v>0</v>
      </c>
      <c r="AJ72" s="165">
        <f t="shared" si="31"/>
        <v>0</v>
      </c>
      <c r="AK72" s="165">
        <f t="shared" si="31"/>
        <v>0</v>
      </c>
      <c r="AL72" s="165">
        <f t="shared" si="31"/>
        <v>0</v>
      </c>
      <c r="AM72" s="165">
        <f t="shared" si="31"/>
        <v>0</v>
      </c>
      <c r="AN72" s="165">
        <f t="shared" si="31"/>
        <v>0</v>
      </c>
      <c r="AO72" s="165">
        <f t="shared" si="31"/>
        <v>0</v>
      </c>
      <c r="AP72" s="165">
        <f t="shared" si="31"/>
        <v>0</v>
      </c>
      <c r="AQ72" s="165">
        <f t="shared" ref="AQ72:AY72" si="32">COUNTIF(AQ74:AQ81,"P")</f>
        <v>0</v>
      </c>
      <c r="AR72" s="165">
        <f t="shared" si="32"/>
        <v>0</v>
      </c>
      <c r="AS72" s="165">
        <f t="shared" si="32"/>
        <v>0</v>
      </c>
      <c r="AT72" s="165">
        <f t="shared" si="32"/>
        <v>0</v>
      </c>
      <c r="AU72" s="165">
        <f t="shared" si="32"/>
        <v>0</v>
      </c>
      <c r="AV72" s="165">
        <f t="shared" si="32"/>
        <v>0</v>
      </c>
      <c r="AW72" s="165">
        <f t="shared" si="32"/>
        <v>0</v>
      </c>
      <c r="AX72" s="165">
        <f t="shared" si="32"/>
        <v>0</v>
      </c>
      <c r="AY72" s="165">
        <f t="shared" si="32"/>
        <v>0</v>
      </c>
      <c r="AZ72" s="165">
        <f t="shared" ref="AZ72:BL72" si="33">COUNTIF(AZ74:AZ81,"P")</f>
        <v>0</v>
      </c>
      <c r="BA72" s="165">
        <f t="shared" si="33"/>
        <v>0</v>
      </c>
      <c r="BB72" s="165">
        <f t="shared" si="33"/>
        <v>0</v>
      </c>
      <c r="BC72" s="165">
        <f t="shared" si="33"/>
        <v>0</v>
      </c>
      <c r="BD72" s="165">
        <f t="shared" si="33"/>
        <v>0</v>
      </c>
      <c r="BE72" s="165">
        <f t="shared" si="33"/>
        <v>0</v>
      </c>
      <c r="BF72" s="165">
        <f t="shared" si="33"/>
        <v>0</v>
      </c>
      <c r="BG72" s="165">
        <f t="shared" si="33"/>
        <v>0</v>
      </c>
      <c r="BH72" s="165">
        <f t="shared" si="33"/>
        <v>0</v>
      </c>
      <c r="BI72" s="165">
        <f t="shared" si="33"/>
        <v>0</v>
      </c>
      <c r="BJ72" s="165">
        <f t="shared" si="33"/>
        <v>0</v>
      </c>
      <c r="BK72" s="165">
        <f t="shared" si="33"/>
        <v>0</v>
      </c>
      <c r="BL72" s="165">
        <f t="shared" si="33"/>
        <v>0</v>
      </c>
      <c r="BM72" s="627" t="e">
        <f>+SUM(BM74+BM76+BM78)/+(BM75+BM77+BM79)</f>
        <v>#DIV/0!</v>
      </c>
      <c r="BN72" s="627" t="e">
        <f>+SUM(BN74+BN76+BN78)/+(BN75+BN77+BN79)</f>
        <v>#DIV/0!</v>
      </c>
      <c r="BO72" s="627" t="e">
        <f t="shared" ref="BO72:BP72" si="34">+SUM(BO74+BO76+BO78)/+(BO75+BO77+BO79)</f>
        <v>#DIV/0!</v>
      </c>
      <c r="BP72" s="627" t="e">
        <f t="shared" si="34"/>
        <v>#DIV/0!</v>
      </c>
      <c r="BQ72" s="627">
        <f t="shared" ref="BQ72" si="35">+SUM(BQ75+BQ77+BQ79)</f>
        <v>0</v>
      </c>
      <c r="BR72" s="304"/>
      <c r="BS72" s="304"/>
      <c r="BT72" s="304"/>
      <c r="BU72" s="304"/>
      <c r="BV72" s="304"/>
      <c r="BW72" s="149"/>
    </row>
    <row r="73" spans="1:75" s="205" customFormat="1" ht="18.75" customHeight="1" x14ac:dyDescent="0.25">
      <c r="A73" s="573"/>
      <c r="B73" s="660"/>
      <c r="C73" s="516" t="s">
        <v>136</v>
      </c>
      <c r="D73" s="686"/>
      <c r="E73" s="686"/>
      <c r="F73" s="689"/>
      <c r="G73" s="160" t="s">
        <v>80</v>
      </c>
      <c r="H73" s="363"/>
      <c r="I73" s="363"/>
      <c r="J73" s="363"/>
      <c r="K73" s="363"/>
      <c r="L73" s="363"/>
      <c r="M73" s="362"/>
      <c r="N73" s="352"/>
      <c r="O73" s="166">
        <f t="shared" ref="O73:Z73" si="36">COUNTIF(O74:O81,"E")</f>
        <v>0</v>
      </c>
      <c r="P73" s="166">
        <f t="shared" si="36"/>
        <v>0</v>
      </c>
      <c r="Q73" s="166">
        <f t="shared" si="36"/>
        <v>0</v>
      </c>
      <c r="R73" s="166">
        <f t="shared" si="36"/>
        <v>0</v>
      </c>
      <c r="S73" s="166">
        <f t="shared" si="36"/>
        <v>0</v>
      </c>
      <c r="T73" s="166">
        <f t="shared" si="36"/>
        <v>0</v>
      </c>
      <c r="U73" s="166">
        <f t="shared" si="36"/>
        <v>0</v>
      </c>
      <c r="V73" s="166">
        <f t="shared" si="36"/>
        <v>0</v>
      </c>
      <c r="W73" s="166">
        <f t="shared" si="36"/>
        <v>0</v>
      </c>
      <c r="X73" s="166">
        <f t="shared" si="36"/>
        <v>0</v>
      </c>
      <c r="Y73" s="166">
        <f t="shared" si="36"/>
        <v>0</v>
      </c>
      <c r="Z73" s="166">
        <f t="shared" si="36"/>
        <v>0</v>
      </c>
      <c r="AA73" s="166"/>
      <c r="AB73" s="166">
        <f t="shared" ref="AB73:AP73" si="37">COUNTIF(AB74:AB81,"E")</f>
        <v>0</v>
      </c>
      <c r="AC73" s="166">
        <f t="shared" si="37"/>
        <v>0</v>
      </c>
      <c r="AD73" s="166">
        <f t="shared" si="37"/>
        <v>0</v>
      </c>
      <c r="AE73" s="166">
        <f t="shared" si="37"/>
        <v>0</v>
      </c>
      <c r="AF73" s="166">
        <f t="shared" si="37"/>
        <v>0</v>
      </c>
      <c r="AG73" s="166">
        <f t="shared" si="37"/>
        <v>0</v>
      </c>
      <c r="AH73" s="166">
        <f t="shared" si="37"/>
        <v>0</v>
      </c>
      <c r="AI73" s="166">
        <f t="shared" si="37"/>
        <v>0</v>
      </c>
      <c r="AJ73" s="166">
        <f t="shared" si="37"/>
        <v>0</v>
      </c>
      <c r="AK73" s="166">
        <f t="shared" si="37"/>
        <v>0</v>
      </c>
      <c r="AL73" s="166">
        <f t="shared" si="37"/>
        <v>0</v>
      </c>
      <c r="AM73" s="166">
        <f t="shared" si="37"/>
        <v>0</v>
      </c>
      <c r="AN73" s="166">
        <f t="shared" si="37"/>
        <v>0</v>
      </c>
      <c r="AO73" s="166">
        <f t="shared" si="37"/>
        <v>0</v>
      </c>
      <c r="AP73" s="166">
        <f t="shared" si="37"/>
        <v>0</v>
      </c>
      <c r="AQ73" s="166">
        <f t="shared" ref="AQ73:AY73" si="38">COUNTIF(AQ74:AQ81,"E")</f>
        <v>0</v>
      </c>
      <c r="AR73" s="166">
        <f t="shared" si="38"/>
        <v>0</v>
      </c>
      <c r="AS73" s="166">
        <f t="shared" si="38"/>
        <v>0</v>
      </c>
      <c r="AT73" s="166">
        <f t="shared" si="38"/>
        <v>0</v>
      </c>
      <c r="AU73" s="166">
        <f t="shared" si="38"/>
        <v>0</v>
      </c>
      <c r="AV73" s="166">
        <f t="shared" si="38"/>
        <v>0</v>
      </c>
      <c r="AW73" s="166">
        <f t="shared" si="38"/>
        <v>0</v>
      </c>
      <c r="AX73" s="166">
        <f t="shared" si="38"/>
        <v>0</v>
      </c>
      <c r="AY73" s="166">
        <f t="shared" si="38"/>
        <v>0</v>
      </c>
      <c r="AZ73" s="166">
        <f t="shared" ref="AZ73:BL73" si="39">COUNTIF(AZ74:AZ81,"E")</f>
        <v>0</v>
      </c>
      <c r="BA73" s="166">
        <f t="shared" si="39"/>
        <v>0</v>
      </c>
      <c r="BB73" s="166">
        <f t="shared" si="39"/>
        <v>0</v>
      </c>
      <c r="BC73" s="166">
        <f t="shared" si="39"/>
        <v>0</v>
      </c>
      <c r="BD73" s="166">
        <f t="shared" si="39"/>
        <v>0</v>
      </c>
      <c r="BE73" s="166">
        <f t="shared" si="39"/>
        <v>0</v>
      </c>
      <c r="BF73" s="166">
        <f t="shared" si="39"/>
        <v>0</v>
      </c>
      <c r="BG73" s="166">
        <f t="shared" si="39"/>
        <v>0</v>
      </c>
      <c r="BH73" s="166">
        <f t="shared" si="39"/>
        <v>0</v>
      </c>
      <c r="BI73" s="166">
        <f t="shared" si="39"/>
        <v>0</v>
      </c>
      <c r="BJ73" s="166">
        <f t="shared" si="39"/>
        <v>0</v>
      </c>
      <c r="BK73" s="166">
        <f t="shared" si="39"/>
        <v>0</v>
      </c>
      <c r="BL73" s="166">
        <f t="shared" si="39"/>
        <v>0</v>
      </c>
      <c r="BM73" s="628"/>
      <c r="BN73" s="628"/>
      <c r="BO73" s="628"/>
      <c r="BP73" s="628"/>
      <c r="BQ73" s="628"/>
      <c r="BR73" s="305"/>
      <c r="BS73" s="305"/>
      <c r="BT73" s="305"/>
      <c r="BU73" s="305"/>
      <c r="BV73" s="305"/>
      <c r="BW73" s="149"/>
    </row>
    <row r="74" spans="1:75" s="205" customFormat="1" ht="15.75" hidden="1" customHeight="1" outlineLevel="1" x14ac:dyDescent="0.25">
      <c r="A74" s="576"/>
      <c r="B74" s="408"/>
      <c r="C74" s="406"/>
      <c r="D74" s="568" t="s">
        <v>137</v>
      </c>
      <c r="E74" s="527" t="s">
        <v>138</v>
      </c>
      <c r="F74" s="457" t="s">
        <v>139</v>
      </c>
      <c r="G74" s="160" t="s">
        <v>76</v>
      </c>
      <c r="H74" s="353" t="s">
        <v>77</v>
      </c>
      <c r="I74" s="353"/>
      <c r="J74" s="353"/>
      <c r="K74" s="353"/>
      <c r="L74" s="353"/>
      <c r="M74" s="361" t="s">
        <v>134</v>
      </c>
      <c r="N74" s="311" t="s">
        <v>140</v>
      </c>
      <c r="O74" s="211"/>
      <c r="P74" s="211"/>
      <c r="Q74" s="211"/>
      <c r="R74" s="211"/>
      <c r="S74" s="211"/>
      <c r="T74" s="211"/>
      <c r="U74" s="211"/>
      <c r="V74" s="211"/>
      <c r="W74" s="211"/>
      <c r="X74" s="211"/>
      <c r="Y74" s="211"/>
      <c r="Z74" s="211" t="s">
        <v>76</v>
      </c>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171">
        <f>COUNTIF(O74:AA74,"P")</f>
        <v>1</v>
      </c>
      <c r="BN74" s="171">
        <f t="shared" ref="BN74:BQ74" si="40">COUNTIF(P74:AB74,"P")</f>
        <v>1</v>
      </c>
      <c r="BO74" s="171">
        <f t="shared" si="40"/>
        <v>1</v>
      </c>
      <c r="BP74" s="171">
        <f t="shared" si="40"/>
        <v>1</v>
      </c>
      <c r="BQ74" s="171">
        <f t="shared" si="40"/>
        <v>1</v>
      </c>
      <c r="BR74" s="308">
        <f>+SUM(BM75)/(BM74)</f>
        <v>0</v>
      </c>
      <c r="BS74" s="308">
        <f>+SUM(BN75)/(BN74)</f>
        <v>0</v>
      </c>
      <c r="BT74" s="308">
        <f>+SUM(BO75)/(BO74)</f>
        <v>0</v>
      </c>
      <c r="BU74" s="308">
        <f>+SUM(BP75)/(BP74)</f>
        <v>0</v>
      </c>
      <c r="BV74" s="308">
        <f>+SUM(BQ75)/(BQ74)</f>
        <v>0</v>
      </c>
      <c r="BW74" s="149"/>
    </row>
    <row r="75" spans="1:75" s="205" customFormat="1" ht="15.75" hidden="1" customHeight="1" outlineLevel="1" x14ac:dyDescent="0.25">
      <c r="A75" s="580"/>
      <c r="B75" s="409"/>
      <c r="C75" s="407"/>
      <c r="D75" s="407"/>
      <c r="E75" s="528"/>
      <c r="F75" s="458"/>
      <c r="G75" s="160" t="s">
        <v>80</v>
      </c>
      <c r="H75" s="356"/>
      <c r="I75" s="356"/>
      <c r="J75" s="356"/>
      <c r="K75" s="356"/>
      <c r="L75" s="356"/>
      <c r="M75" s="362"/>
      <c r="N75" s="312"/>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5">
        <f>COUNTIF(O75:AA75,"E")</f>
        <v>0</v>
      </c>
      <c r="BN75" s="176">
        <f>COUNTIF(AB75:AM75,"E")</f>
        <v>0</v>
      </c>
      <c r="BO75" s="176">
        <f>COUNTIF(AN75:AZ75,"E")</f>
        <v>0</v>
      </c>
      <c r="BP75" s="176">
        <f>COUNTIF(BA75:BL75,"E")</f>
        <v>0</v>
      </c>
      <c r="BQ75" s="177">
        <f>SUM(BM75:BP75)</f>
        <v>0</v>
      </c>
      <c r="BR75" s="309"/>
      <c r="BS75" s="309"/>
      <c r="BT75" s="309"/>
      <c r="BU75" s="309"/>
      <c r="BV75" s="309"/>
      <c r="BW75" s="149"/>
    </row>
    <row r="76" spans="1:75" s="205" customFormat="1" ht="15.75" hidden="1" customHeight="1" outlineLevel="1" x14ac:dyDescent="0.25">
      <c r="A76" s="576"/>
      <c r="B76" s="409"/>
      <c r="C76" s="407"/>
      <c r="D76" s="407"/>
      <c r="E76" s="525" t="s">
        <v>141</v>
      </c>
      <c r="F76" s="457" t="s">
        <v>142</v>
      </c>
      <c r="G76" s="160" t="s">
        <v>76</v>
      </c>
      <c r="H76" s="353" t="s">
        <v>77</v>
      </c>
      <c r="I76" s="353"/>
      <c r="J76" s="353"/>
      <c r="K76" s="353"/>
      <c r="L76" s="353" t="s">
        <v>77</v>
      </c>
      <c r="M76" s="361" t="s">
        <v>134</v>
      </c>
      <c r="N76" s="311" t="s">
        <v>143</v>
      </c>
      <c r="O76" s="211"/>
      <c r="P76" s="211"/>
      <c r="Q76" s="211"/>
      <c r="R76" s="211"/>
      <c r="S76" s="211"/>
      <c r="T76" s="211"/>
      <c r="U76" s="211"/>
      <c r="V76" s="211"/>
      <c r="W76" s="211"/>
      <c r="X76" s="211"/>
      <c r="Y76" s="211"/>
      <c r="Z76" s="211"/>
      <c r="AA76" s="211"/>
      <c r="AB76" s="211"/>
      <c r="AC76" s="211"/>
      <c r="AD76" s="211" t="s">
        <v>76</v>
      </c>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171">
        <f>COUNTIF(O76:AA76,"P")</f>
        <v>0</v>
      </c>
      <c r="BN76" s="172">
        <f>COUNTIF(AB76:AM76,"P")</f>
        <v>1</v>
      </c>
      <c r="BO76" s="172">
        <f>COUNTIF(AN76:AZ76,"P")</f>
        <v>0</v>
      </c>
      <c r="BP76" s="172">
        <f>COUNTIF(BA76:BL76,"P")</f>
        <v>0</v>
      </c>
      <c r="BQ76" s="172">
        <f t="shared" ref="BQ76:BQ81" si="41">SUM(BM76:BP76)</f>
        <v>1</v>
      </c>
      <c r="BR76" s="308" t="e">
        <f>+SUM(BM77)/(BM76)</f>
        <v>#DIV/0!</v>
      </c>
      <c r="BS76" s="308">
        <f>+SUM(BN77)/(BN76)</f>
        <v>0</v>
      </c>
      <c r="BT76" s="308" t="e">
        <f>+SUM(BO77)/(BO76)</f>
        <v>#DIV/0!</v>
      </c>
      <c r="BU76" s="308" t="e">
        <f>+SUM(BP77)/(BP76)</f>
        <v>#DIV/0!</v>
      </c>
      <c r="BV76" s="308">
        <f>+SUM(BQ77)/(BQ76)</f>
        <v>0</v>
      </c>
      <c r="BW76" s="149"/>
    </row>
    <row r="77" spans="1:75" s="205" customFormat="1" ht="15.75" hidden="1" customHeight="1" outlineLevel="1" x14ac:dyDescent="0.25">
      <c r="A77" s="580"/>
      <c r="B77" s="409"/>
      <c r="C77" s="407"/>
      <c r="D77" s="407"/>
      <c r="E77" s="528"/>
      <c r="F77" s="458"/>
      <c r="G77" s="160" t="s">
        <v>80</v>
      </c>
      <c r="H77" s="356"/>
      <c r="I77" s="356"/>
      <c r="J77" s="356"/>
      <c r="K77" s="356"/>
      <c r="L77" s="356"/>
      <c r="M77" s="362"/>
      <c r="N77" s="312"/>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5">
        <f>COUNTIF(O77:AA77,"E")</f>
        <v>0</v>
      </c>
      <c r="BN77" s="176">
        <f>COUNTIF(AB77:AM77,"E")</f>
        <v>0</v>
      </c>
      <c r="BO77" s="176">
        <f>COUNTIF(AN77:AZ77,"E")</f>
        <v>0</v>
      </c>
      <c r="BP77" s="176">
        <f>COUNTIF(BA77:BL77,"E")</f>
        <v>0</v>
      </c>
      <c r="BQ77" s="177">
        <f t="shared" si="41"/>
        <v>0</v>
      </c>
      <c r="BR77" s="309"/>
      <c r="BS77" s="309"/>
      <c r="BT77" s="309"/>
      <c r="BU77" s="309"/>
      <c r="BV77" s="309"/>
      <c r="BW77" s="149"/>
    </row>
    <row r="78" spans="1:75" s="205" customFormat="1" ht="15.75" hidden="1" customHeight="1" outlineLevel="1" x14ac:dyDescent="0.25">
      <c r="A78" s="576"/>
      <c r="B78" s="409"/>
      <c r="C78" s="407"/>
      <c r="D78" s="407"/>
      <c r="E78" s="525" t="s">
        <v>144</v>
      </c>
      <c r="F78" s="457" t="s">
        <v>145</v>
      </c>
      <c r="G78" s="160" t="s">
        <v>76</v>
      </c>
      <c r="H78" s="353"/>
      <c r="I78" s="353"/>
      <c r="J78" s="353"/>
      <c r="K78" s="353"/>
      <c r="L78" s="353"/>
      <c r="M78" s="361" t="s">
        <v>134</v>
      </c>
      <c r="N78" s="311" t="s">
        <v>146</v>
      </c>
      <c r="O78" s="211"/>
      <c r="P78" s="211"/>
      <c r="Q78" s="211"/>
      <c r="R78" s="211"/>
      <c r="S78" s="211"/>
      <c r="T78" s="211"/>
      <c r="U78" s="211"/>
      <c r="V78" s="211"/>
      <c r="W78" s="211"/>
      <c r="X78" s="211"/>
      <c r="Y78" s="211"/>
      <c r="Z78" s="211"/>
      <c r="AA78" s="211"/>
      <c r="AB78" s="211"/>
      <c r="AC78" s="211"/>
      <c r="AD78" s="211"/>
      <c r="AE78" s="211" t="s">
        <v>76</v>
      </c>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171">
        <f>COUNTIF(O78:AA78,"P")</f>
        <v>0</v>
      </c>
      <c r="BN78" s="172">
        <f>COUNTIF(AB78:AM78,"P")</f>
        <v>1</v>
      </c>
      <c r="BO78" s="172">
        <f>COUNTIF(AN78:AZ78,"P")</f>
        <v>0</v>
      </c>
      <c r="BP78" s="172">
        <f>COUNTIF(BA78:BL78,"P")</f>
        <v>0</v>
      </c>
      <c r="BQ78" s="172">
        <f t="shared" si="41"/>
        <v>1</v>
      </c>
      <c r="BR78" s="308" t="e">
        <f>+SUM(BM79)/(BM78)</f>
        <v>#DIV/0!</v>
      </c>
      <c r="BS78" s="308">
        <f>+SUM(BN79)/(BN78)</f>
        <v>0</v>
      </c>
      <c r="BT78" s="308" t="e">
        <f>+SUM(BO79)/(BO78)</f>
        <v>#DIV/0!</v>
      </c>
      <c r="BU78" s="308" t="e">
        <f>+SUM(BP79)/(BP78)</f>
        <v>#DIV/0!</v>
      </c>
      <c r="BV78" s="308">
        <f>+SUM(BQ79)/(BQ78)</f>
        <v>0</v>
      </c>
      <c r="BW78" s="149"/>
    </row>
    <row r="79" spans="1:75" s="205" customFormat="1" ht="15.75" hidden="1" customHeight="1" outlineLevel="1" x14ac:dyDescent="0.25">
      <c r="A79" s="580"/>
      <c r="B79" s="409"/>
      <c r="C79" s="407"/>
      <c r="D79" s="407"/>
      <c r="E79" s="528"/>
      <c r="F79" s="458"/>
      <c r="G79" s="160" t="s">
        <v>80</v>
      </c>
      <c r="H79" s="356"/>
      <c r="I79" s="356"/>
      <c r="J79" s="356"/>
      <c r="K79" s="356"/>
      <c r="L79" s="356"/>
      <c r="M79" s="362"/>
      <c r="N79" s="312"/>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173"/>
      <c r="AY79" s="173"/>
      <c r="AZ79" s="173"/>
      <c r="BA79" s="173"/>
      <c r="BB79" s="173"/>
      <c r="BC79" s="173"/>
      <c r="BD79" s="173"/>
      <c r="BE79" s="173"/>
      <c r="BF79" s="173"/>
      <c r="BG79" s="173"/>
      <c r="BH79" s="173"/>
      <c r="BI79" s="173"/>
      <c r="BJ79" s="173"/>
      <c r="BK79" s="173"/>
      <c r="BL79" s="173"/>
      <c r="BM79" s="175">
        <f>COUNTIF(O79:AA79,"E")</f>
        <v>0</v>
      </c>
      <c r="BN79" s="176">
        <f>COUNTIF(AB79:AM79,"E")</f>
        <v>0</v>
      </c>
      <c r="BO79" s="176">
        <f>COUNTIF(AN79:AZ79,"E")</f>
        <v>0</v>
      </c>
      <c r="BP79" s="176">
        <f>COUNTIF(BA79:BL79,"E")</f>
        <v>0</v>
      </c>
      <c r="BQ79" s="177">
        <f t="shared" si="41"/>
        <v>0</v>
      </c>
      <c r="BR79" s="309"/>
      <c r="BS79" s="309"/>
      <c r="BT79" s="309"/>
      <c r="BU79" s="309"/>
      <c r="BV79" s="309"/>
      <c r="BW79" s="149"/>
    </row>
    <row r="80" spans="1:75" s="205" customFormat="1" ht="15.75" hidden="1" customHeight="1" outlineLevel="1" x14ac:dyDescent="0.25">
      <c r="A80" s="189"/>
      <c r="B80" s="140"/>
      <c r="C80" s="190"/>
      <c r="D80" s="190"/>
      <c r="E80" s="191"/>
      <c r="F80" s="457"/>
      <c r="G80" s="160" t="s">
        <v>76</v>
      </c>
      <c r="H80" s="353"/>
      <c r="I80" s="353"/>
      <c r="J80" s="353"/>
      <c r="K80" s="353"/>
      <c r="L80" s="353"/>
      <c r="M80" s="361"/>
      <c r="N80" s="3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171">
        <f>COUNTIF(O80:AA80,"P")</f>
        <v>0</v>
      </c>
      <c r="BN80" s="172">
        <f>COUNTIF(AB80:AM80,"P")</f>
        <v>0</v>
      </c>
      <c r="BO80" s="172">
        <f>COUNTIF(AN80:AZ80,"P")</f>
        <v>0</v>
      </c>
      <c r="BP80" s="172">
        <f>COUNTIF(BA80:BL80,"P")</f>
        <v>0</v>
      </c>
      <c r="BQ80" s="172">
        <f t="shared" si="41"/>
        <v>0</v>
      </c>
      <c r="BR80" s="308" t="e">
        <f>+SUM(BM81)/(BM80)</f>
        <v>#DIV/0!</v>
      </c>
      <c r="BS80" s="308" t="e">
        <f>+SUM(BN81)/(BN80)</f>
        <v>#DIV/0!</v>
      </c>
      <c r="BT80" s="308" t="e">
        <f>+SUM(BO81)/(BO80)</f>
        <v>#DIV/0!</v>
      </c>
      <c r="BU80" s="308" t="e">
        <f>+SUM(BP81)/(BP80)</f>
        <v>#DIV/0!</v>
      </c>
      <c r="BV80" s="308" t="e">
        <f>+SUM(BQ81)/(BQ80)</f>
        <v>#DIV/0!</v>
      </c>
      <c r="BW80" s="149"/>
    </row>
    <row r="81" spans="1:75" s="205" customFormat="1" ht="15.75" hidden="1" customHeight="1" outlineLevel="1" x14ac:dyDescent="0.25">
      <c r="A81" s="192"/>
      <c r="B81" s="141"/>
      <c r="C81" s="193"/>
      <c r="D81" s="194"/>
      <c r="E81" s="193"/>
      <c r="F81" s="458"/>
      <c r="G81" s="160" t="s">
        <v>80</v>
      </c>
      <c r="H81" s="356"/>
      <c r="I81" s="356"/>
      <c r="J81" s="356"/>
      <c r="K81" s="356"/>
      <c r="L81" s="356"/>
      <c r="M81" s="362"/>
      <c r="N81" s="312"/>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5">
        <f>COUNTIF(O81:AA81,"E")</f>
        <v>0</v>
      </c>
      <c r="BN81" s="176">
        <f>COUNTIF(AB81:AM81,"E")</f>
        <v>0</v>
      </c>
      <c r="BO81" s="176">
        <f>COUNTIF(AN81:AZ81,"E")</f>
        <v>0</v>
      </c>
      <c r="BP81" s="176">
        <f>COUNTIF(BA81:BL81,"E")</f>
        <v>0</v>
      </c>
      <c r="BQ81" s="177">
        <f t="shared" si="41"/>
        <v>0</v>
      </c>
      <c r="BR81" s="309"/>
      <c r="BS81" s="309"/>
      <c r="BT81" s="309"/>
      <c r="BU81" s="309"/>
      <c r="BV81" s="309"/>
      <c r="BW81" s="149"/>
    </row>
    <row r="82" spans="1:75" s="205" customFormat="1" ht="18.75" customHeight="1" collapsed="1" thickBot="1" x14ac:dyDescent="0.3">
      <c r="A82" s="573"/>
      <c r="B82" s="661"/>
      <c r="C82" s="460" t="s">
        <v>136</v>
      </c>
      <c r="D82" s="673" t="s">
        <v>609</v>
      </c>
      <c r="E82" s="674"/>
      <c r="F82" s="681"/>
      <c r="G82" s="160" t="s">
        <v>76</v>
      </c>
      <c r="H82" s="363"/>
      <c r="I82" s="363"/>
      <c r="J82" s="363"/>
      <c r="K82" s="363"/>
      <c r="L82" s="363"/>
      <c r="M82" s="361" t="s">
        <v>134</v>
      </c>
      <c r="N82" s="352"/>
      <c r="O82" s="165">
        <f>COUNTIF(O84:O91,"P")</f>
        <v>0</v>
      </c>
      <c r="P82" s="165">
        <f t="shared" ref="P82:BL82" si="42">COUNTIF(P84:P91,"P")</f>
        <v>0</v>
      </c>
      <c r="Q82" s="165">
        <f t="shared" si="42"/>
        <v>1</v>
      </c>
      <c r="R82" s="165">
        <f t="shared" si="42"/>
        <v>0</v>
      </c>
      <c r="S82" s="165">
        <f t="shared" si="42"/>
        <v>0</v>
      </c>
      <c r="T82" s="165">
        <f t="shared" si="42"/>
        <v>1</v>
      </c>
      <c r="U82" s="165">
        <f t="shared" si="42"/>
        <v>0</v>
      </c>
      <c r="V82" s="165">
        <f t="shared" si="42"/>
        <v>0</v>
      </c>
      <c r="W82" s="165">
        <f t="shared" si="42"/>
        <v>0</v>
      </c>
      <c r="X82" s="165">
        <f t="shared" si="42"/>
        <v>1</v>
      </c>
      <c r="Y82" s="165">
        <f t="shared" si="42"/>
        <v>0</v>
      </c>
      <c r="Z82" s="165">
        <f t="shared" si="42"/>
        <v>0</v>
      </c>
      <c r="AA82" s="165"/>
      <c r="AB82" s="165">
        <f t="shared" si="42"/>
        <v>0</v>
      </c>
      <c r="AC82" s="165">
        <f t="shared" si="42"/>
        <v>1</v>
      </c>
      <c r="AD82" s="165">
        <f t="shared" si="42"/>
        <v>0</v>
      </c>
      <c r="AE82" s="165">
        <f t="shared" si="42"/>
        <v>0</v>
      </c>
      <c r="AF82" s="165">
        <f t="shared" si="42"/>
        <v>0</v>
      </c>
      <c r="AG82" s="165">
        <f t="shared" si="42"/>
        <v>1</v>
      </c>
      <c r="AH82" s="165">
        <f t="shared" si="42"/>
        <v>0</v>
      </c>
      <c r="AI82" s="165">
        <f t="shared" si="42"/>
        <v>0</v>
      </c>
      <c r="AJ82" s="165">
        <f t="shared" si="42"/>
        <v>0</v>
      </c>
      <c r="AK82" s="165">
        <f t="shared" si="42"/>
        <v>1</v>
      </c>
      <c r="AL82" s="165">
        <f t="shared" si="42"/>
        <v>0</v>
      </c>
      <c r="AM82" s="165">
        <f t="shared" si="42"/>
        <v>2</v>
      </c>
      <c r="AN82" s="165">
        <f t="shared" si="42"/>
        <v>0</v>
      </c>
      <c r="AO82" s="165">
        <f t="shared" si="42"/>
        <v>1</v>
      </c>
      <c r="AP82" s="165">
        <f t="shared" si="42"/>
        <v>0</v>
      </c>
      <c r="AQ82" s="165">
        <f t="shared" si="42"/>
        <v>0</v>
      </c>
      <c r="AR82" s="165">
        <f t="shared" si="42"/>
        <v>0</v>
      </c>
      <c r="AS82" s="165">
        <f t="shared" si="42"/>
        <v>0</v>
      </c>
      <c r="AT82" s="165">
        <f t="shared" si="42"/>
        <v>1</v>
      </c>
      <c r="AU82" s="165">
        <f t="shared" si="42"/>
        <v>0</v>
      </c>
      <c r="AV82" s="165">
        <f t="shared" si="42"/>
        <v>0</v>
      </c>
      <c r="AW82" s="165">
        <f t="shared" si="42"/>
        <v>0</v>
      </c>
      <c r="AX82" s="165">
        <f t="shared" si="42"/>
        <v>1</v>
      </c>
      <c r="AY82" s="165">
        <f t="shared" si="42"/>
        <v>0</v>
      </c>
      <c r="AZ82" s="165">
        <f t="shared" si="42"/>
        <v>0</v>
      </c>
      <c r="BA82" s="165">
        <f t="shared" si="42"/>
        <v>0</v>
      </c>
      <c r="BB82" s="165">
        <f t="shared" si="42"/>
        <v>1</v>
      </c>
      <c r="BC82" s="165">
        <f t="shared" si="42"/>
        <v>0</v>
      </c>
      <c r="BD82" s="165">
        <f t="shared" si="42"/>
        <v>0</v>
      </c>
      <c r="BE82" s="165">
        <f t="shared" si="42"/>
        <v>0</v>
      </c>
      <c r="BF82" s="165">
        <f t="shared" si="42"/>
        <v>1</v>
      </c>
      <c r="BG82" s="165">
        <f t="shared" si="42"/>
        <v>0</v>
      </c>
      <c r="BH82" s="165">
        <f t="shared" si="42"/>
        <v>0</v>
      </c>
      <c r="BI82" s="165">
        <f t="shared" si="42"/>
        <v>0</v>
      </c>
      <c r="BJ82" s="165">
        <f t="shared" si="42"/>
        <v>1</v>
      </c>
      <c r="BK82" s="165">
        <f t="shared" si="42"/>
        <v>0</v>
      </c>
      <c r="BL82" s="165">
        <f t="shared" si="42"/>
        <v>2</v>
      </c>
      <c r="BM82" s="301">
        <f>+SUM(BM85+BM87+BM89)</f>
        <v>0</v>
      </c>
      <c r="BN82" s="301">
        <f t="shared" ref="BN82:BQ82" si="43">+SUM(BN85+BN87+BN89)</f>
        <v>0</v>
      </c>
      <c r="BO82" s="301">
        <f t="shared" si="43"/>
        <v>0</v>
      </c>
      <c r="BP82" s="301">
        <f t="shared" si="43"/>
        <v>0</v>
      </c>
      <c r="BQ82" s="301">
        <f t="shared" si="43"/>
        <v>0</v>
      </c>
      <c r="BR82" s="304"/>
      <c r="BS82" s="304"/>
      <c r="BT82" s="304"/>
      <c r="BU82" s="304"/>
      <c r="BV82" s="304"/>
      <c r="BW82" s="149"/>
    </row>
    <row r="83" spans="1:75" s="205" customFormat="1" ht="18.75" customHeight="1" x14ac:dyDescent="0.25">
      <c r="A83" s="573"/>
      <c r="B83" s="660"/>
      <c r="C83" s="454"/>
      <c r="D83" s="675"/>
      <c r="E83" s="582"/>
      <c r="F83" s="682"/>
      <c r="G83" s="160" t="s">
        <v>80</v>
      </c>
      <c r="H83" s="363"/>
      <c r="I83" s="363"/>
      <c r="J83" s="363"/>
      <c r="K83" s="363"/>
      <c r="L83" s="363"/>
      <c r="M83" s="362"/>
      <c r="N83" s="352"/>
      <c r="O83" s="166">
        <f>COUNTIF(O84:O91,"E")</f>
        <v>0</v>
      </c>
      <c r="P83" s="166">
        <f t="shared" ref="P83:BL83" si="44">COUNTIF(P84:P91,"E")</f>
        <v>0</v>
      </c>
      <c r="Q83" s="166">
        <f t="shared" si="44"/>
        <v>0</v>
      </c>
      <c r="R83" s="166">
        <f t="shared" si="44"/>
        <v>0</v>
      </c>
      <c r="S83" s="166">
        <f t="shared" si="44"/>
        <v>0</v>
      </c>
      <c r="T83" s="166">
        <f t="shared" si="44"/>
        <v>0</v>
      </c>
      <c r="U83" s="166">
        <f t="shared" si="44"/>
        <v>0</v>
      </c>
      <c r="V83" s="166">
        <f t="shared" si="44"/>
        <v>0</v>
      </c>
      <c r="W83" s="166">
        <f t="shared" si="44"/>
        <v>0</v>
      </c>
      <c r="X83" s="166">
        <f t="shared" si="44"/>
        <v>0</v>
      </c>
      <c r="Y83" s="166">
        <f t="shared" si="44"/>
        <v>0</v>
      </c>
      <c r="Z83" s="166">
        <f t="shared" si="44"/>
        <v>0</v>
      </c>
      <c r="AA83" s="166"/>
      <c r="AB83" s="166">
        <f t="shared" si="44"/>
        <v>0</v>
      </c>
      <c r="AC83" s="166">
        <f t="shared" si="44"/>
        <v>0</v>
      </c>
      <c r="AD83" s="166">
        <f t="shared" si="44"/>
        <v>0</v>
      </c>
      <c r="AE83" s="166">
        <f t="shared" si="44"/>
        <v>0</v>
      </c>
      <c r="AF83" s="166">
        <f t="shared" si="44"/>
        <v>0</v>
      </c>
      <c r="AG83" s="166">
        <f t="shared" si="44"/>
        <v>0</v>
      </c>
      <c r="AH83" s="166">
        <f t="shared" si="44"/>
        <v>0</v>
      </c>
      <c r="AI83" s="166">
        <f t="shared" si="44"/>
        <v>0</v>
      </c>
      <c r="AJ83" s="166">
        <f t="shared" si="44"/>
        <v>0</v>
      </c>
      <c r="AK83" s="166">
        <f t="shared" si="44"/>
        <v>0</v>
      </c>
      <c r="AL83" s="166">
        <f t="shared" si="44"/>
        <v>0</v>
      </c>
      <c r="AM83" s="166">
        <f t="shared" si="44"/>
        <v>0</v>
      </c>
      <c r="AN83" s="166">
        <f t="shared" si="44"/>
        <v>0</v>
      </c>
      <c r="AO83" s="166">
        <f t="shared" si="44"/>
        <v>0</v>
      </c>
      <c r="AP83" s="166">
        <f t="shared" si="44"/>
        <v>0</v>
      </c>
      <c r="AQ83" s="166">
        <f t="shared" si="44"/>
        <v>0</v>
      </c>
      <c r="AR83" s="166">
        <f t="shared" si="44"/>
        <v>0</v>
      </c>
      <c r="AS83" s="166">
        <f t="shared" si="44"/>
        <v>0</v>
      </c>
      <c r="AT83" s="166">
        <f t="shared" si="44"/>
        <v>0</v>
      </c>
      <c r="AU83" s="166">
        <f t="shared" si="44"/>
        <v>0</v>
      </c>
      <c r="AV83" s="166">
        <f t="shared" si="44"/>
        <v>0</v>
      </c>
      <c r="AW83" s="166">
        <f t="shared" si="44"/>
        <v>0</v>
      </c>
      <c r="AX83" s="166">
        <f t="shared" si="44"/>
        <v>0</v>
      </c>
      <c r="AY83" s="166">
        <f t="shared" si="44"/>
        <v>0</v>
      </c>
      <c r="AZ83" s="166">
        <f t="shared" si="44"/>
        <v>0</v>
      </c>
      <c r="BA83" s="166">
        <f t="shared" si="44"/>
        <v>0</v>
      </c>
      <c r="BB83" s="166">
        <f t="shared" si="44"/>
        <v>0</v>
      </c>
      <c r="BC83" s="166">
        <f t="shared" si="44"/>
        <v>0</v>
      </c>
      <c r="BD83" s="166">
        <f t="shared" si="44"/>
        <v>0</v>
      </c>
      <c r="BE83" s="166">
        <f t="shared" si="44"/>
        <v>0</v>
      </c>
      <c r="BF83" s="166">
        <f t="shared" si="44"/>
        <v>0</v>
      </c>
      <c r="BG83" s="166">
        <f t="shared" si="44"/>
        <v>0</v>
      </c>
      <c r="BH83" s="166">
        <f t="shared" si="44"/>
        <v>0</v>
      </c>
      <c r="BI83" s="166">
        <f t="shared" si="44"/>
        <v>0</v>
      </c>
      <c r="BJ83" s="166">
        <f t="shared" si="44"/>
        <v>0</v>
      </c>
      <c r="BK83" s="166">
        <f t="shared" si="44"/>
        <v>0</v>
      </c>
      <c r="BL83" s="166">
        <f t="shared" si="44"/>
        <v>0</v>
      </c>
      <c r="BM83" s="302"/>
      <c r="BN83" s="302"/>
      <c r="BO83" s="302"/>
      <c r="BP83" s="302"/>
      <c r="BQ83" s="302"/>
      <c r="BR83" s="305"/>
      <c r="BS83" s="305"/>
      <c r="BT83" s="305"/>
      <c r="BU83" s="305"/>
      <c r="BV83" s="305"/>
      <c r="BW83" s="149"/>
    </row>
    <row r="84" spans="1:75" s="205" customFormat="1" ht="15.75" hidden="1" customHeight="1" outlineLevel="1" x14ac:dyDescent="0.25">
      <c r="A84" s="573"/>
      <c r="B84" s="408"/>
      <c r="C84" s="454"/>
      <c r="D84" s="449" t="s">
        <v>147</v>
      </c>
      <c r="E84" s="450"/>
      <c r="F84" s="462" t="s">
        <v>148</v>
      </c>
      <c r="G84" s="160" t="s">
        <v>76</v>
      </c>
      <c r="H84" s="363"/>
      <c r="I84" s="363"/>
      <c r="J84" s="363"/>
      <c r="K84" s="363"/>
      <c r="L84" s="363"/>
      <c r="M84" s="361" t="s">
        <v>149</v>
      </c>
      <c r="N84" s="352" t="s">
        <v>150</v>
      </c>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c r="AL84" s="211"/>
      <c r="AM84" s="211" t="s">
        <v>76</v>
      </c>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t="s">
        <v>76</v>
      </c>
      <c r="BM84" s="171">
        <f>COUNTIF(O84:AA84,"P")</f>
        <v>0</v>
      </c>
      <c r="BN84" s="172">
        <f>COUNTIF(AB84:AM84,"P")</f>
        <v>1</v>
      </c>
      <c r="BO84" s="172">
        <f>COUNTIF(AN84:AZ84,"P")</f>
        <v>0</v>
      </c>
      <c r="BP84" s="172">
        <f>COUNTIF(BA84:BL84,"P")</f>
        <v>1</v>
      </c>
      <c r="BQ84" s="172">
        <f>SUM(BM84:BP84)</f>
        <v>2</v>
      </c>
      <c r="BR84" s="303" t="e">
        <f>+SUM(BM85)/(BM84)</f>
        <v>#DIV/0!</v>
      </c>
      <c r="BS84" s="303">
        <f>+SUM(BN85)/(BN84)</f>
        <v>0</v>
      </c>
      <c r="BT84" s="303" t="e">
        <f>+SUM(BO85)/(BO84)</f>
        <v>#DIV/0!</v>
      </c>
      <c r="BU84" s="303">
        <f>+SUM(BP85)/(BP84)</f>
        <v>0</v>
      </c>
      <c r="BV84" s="303">
        <f>+SUM(BQ85)/(BQ84)</f>
        <v>0</v>
      </c>
      <c r="BW84" s="149"/>
    </row>
    <row r="85" spans="1:75" s="205" customFormat="1" ht="15.75" hidden="1" customHeight="1" outlineLevel="1" x14ac:dyDescent="0.25">
      <c r="A85" s="573"/>
      <c r="B85" s="409"/>
      <c r="C85" s="454"/>
      <c r="D85" s="530"/>
      <c r="E85" s="680"/>
      <c r="F85" s="462"/>
      <c r="G85" s="160" t="s">
        <v>80</v>
      </c>
      <c r="H85" s="363"/>
      <c r="I85" s="363"/>
      <c r="J85" s="363"/>
      <c r="K85" s="363"/>
      <c r="L85" s="363"/>
      <c r="M85" s="362"/>
      <c r="N85" s="352"/>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5">
        <f>COUNTIF(O85:AA85,"E")</f>
        <v>0</v>
      </c>
      <c r="BN85" s="176">
        <f>COUNTIF(AB85:AM85,"E")</f>
        <v>0</v>
      </c>
      <c r="BO85" s="176">
        <f>COUNTIF(AN85:AZ85,"E")</f>
        <v>0</v>
      </c>
      <c r="BP85" s="176">
        <f>COUNTIF(BA85:BL85,"E")</f>
        <v>0</v>
      </c>
      <c r="BQ85" s="177">
        <f>SUM(BM85:BP85)</f>
        <v>0</v>
      </c>
      <c r="BR85" s="303"/>
      <c r="BS85" s="303"/>
      <c r="BT85" s="303"/>
      <c r="BU85" s="303"/>
      <c r="BV85" s="303"/>
      <c r="BW85" s="149"/>
    </row>
    <row r="86" spans="1:75" s="205" customFormat="1" ht="15.75" hidden="1" customHeight="1" outlineLevel="1" x14ac:dyDescent="0.25">
      <c r="A86" s="573"/>
      <c r="B86" s="409"/>
      <c r="C86" s="454"/>
      <c r="D86" s="449" t="s">
        <v>151</v>
      </c>
      <c r="E86" s="450"/>
      <c r="F86" s="462" t="s">
        <v>148</v>
      </c>
      <c r="G86" s="160" t="s">
        <v>76</v>
      </c>
      <c r="H86" s="363"/>
      <c r="I86" s="363"/>
      <c r="J86" s="363"/>
      <c r="K86" s="363"/>
      <c r="L86" s="363"/>
      <c r="M86" s="443" t="s">
        <v>130</v>
      </c>
      <c r="N86" s="311" t="s">
        <v>152</v>
      </c>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t="s">
        <v>76</v>
      </c>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t="s">
        <v>76</v>
      </c>
      <c r="BM86" s="171">
        <f>COUNTIF(O86:AA86,"P")</f>
        <v>0</v>
      </c>
      <c r="BN86" s="172">
        <f>COUNTIF(AB86:AM86,"P")</f>
        <v>1</v>
      </c>
      <c r="BO86" s="172">
        <f>COUNTIF(AN86:AZ86,"P")</f>
        <v>0</v>
      </c>
      <c r="BP86" s="172">
        <f>COUNTIF(BA86:BL86,"P")</f>
        <v>1</v>
      </c>
      <c r="BQ86" s="172">
        <f t="shared" ref="BQ86:BQ91" si="45">SUM(BM86:BP86)</f>
        <v>2</v>
      </c>
      <c r="BR86" s="303" t="e">
        <f>+SUM(BM87)/(BM86)</f>
        <v>#DIV/0!</v>
      </c>
      <c r="BS86" s="303">
        <f>+SUM(BN87)/(BN86)</f>
        <v>0</v>
      </c>
      <c r="BT86" s="303" t="e">
        <f>+SUM(BO87)/(BO86)</f>
        <v>#DIV/0!</v>
      </c>
      <c r="BU86" s="303">
        <f>+SUM(BP87)/(BP86)</f>
        <v>0</v>
      </c>
      <c r="BV86" s="303">
        <f>+SUM(BQ87)/(BQ86)</f>
        <v>0</v>
      </c>
      <c r="BW86" s="149"/>
    </row>
    <row r="87" spans="1:75" s="205" customFormat="1" ht="15.75" hidden="1" customHeight="1" outlineLevel="1" x14ac:dyDescent="0.25">
      <c r="A87" s="573"/>
      <c r="B87" s="409"/>
      <c r="C87" s="454"/>
      <c r="D87" s="530"/>
      <c r="E87" s="680"/>
      <c r="F87" s="462"/>
      <c r="G87" s="160" t="s">
        <v>80</v>
      </c>
      <c r="H87" s="363"/>
      <c r="I87" s="363"/>
      <c r="J87" s="363"/>
      <c r="K87" s="363"/>
      <c r="L87" s="363"/>
      <c r="M87" s="459"/>
      <c r="N87" s="312"/>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5">
        <f>COUNTIF(O87:AA87,"E")</f>
        <v>0</v>
      </c>
      <c r="BN87" s="176">
        <f>COUNTIF(AB87:AM87,"E")</f>
        <v>0</v>
      </c>
      <c r="BO87" s="176">
        <f>COUNTIF(AN87:AZ87,"E")</f>
        <v>0</v>
      </c>
      <c r="BP87" s="176">
        <f>COUNTIF(BA87:BL87,"E")</f>
        <v>0</v>
      </c>
      <c r="BQ87" s="177">
        <f t="shared" si="45"/>
        <v>0</v>
      </c>
      <c r="BR87" s="303"/>
      <c r="BS87" s="303"/>
      <c r="BT87" s="303"/>
      <c r="BU87" s="303"/>
      <c r="BV87" s="303"/>
      <c r="BW87" s="149"/>
    </row>
    <row r="88" spans="1:75" s="205" customFormat="1" ht="15.75" hidden="1" customHeight="1" outlineLevel="1" x14ac:dyDescent="0.25">
      <c r="A88" s="573"/>
      <c r="B88" s="409"/>
      <c r="C88" s="454"/>
      <c r="D88" s="449" t="s">
        <v>153</v>
      </c>
      <c r="E88" s="450"/>
      <c r="F88" s="462" t="s">
        <v>148</v>
      </c>
      <c r="G88" s="160" t="s">
        <v>76</v>
      </c>
      <c r="H88" s="353" t="s">
        <v>77</v>
      </c>
      <c r="I88" s="363"/>
      <c r="J88" s="363"/>
      <c r="K88" s="363"/>
      <c r="L88" s="363" t="s">
        <v>77</v>
      </c>
      <c r="M88" s="361" t="s">
        <v>134</v>
      </c>
      <c r="N88" s="352" t="s">
        <v>152</v>
      </c>
      <c r="O88" s="211"/>
      <c r="P88" s="211"/>
      <c r="Q88" s="211" t="s">
        <v>76</v>
      </c>
      <c r="R88" s="211"/>
      <c r="S88" s="211"/>
      <c r="T88" s="211" t="s">
        <v>76</v>
      </c>
      <c r="U88" s="211"/>
      <c r="V88" s="211"/>
      <c r="W88" s="211"/>
      <c r="X88" s="211" t="s">
        <v>76</v>
      </c>
      <c r="Y88" s="211"/>
      <c r="Z88" s="211"/>
      <c r="AA88" s="211"/>
      <c r="AB88" s="211"/>
      <c r="AC88" s="211" t="s">
        <v>76</v>
      </c>
      <c r="AD88" s="211"/>
      <c r="AE88" s="211"/>
      <c r="AF88" s="211"/>
      <c r="AG88" s="211" t="s">
        <v>76</v>
      </c>
      <c r="AH88" s="211"/>
      <c r="AI88" s="211"/>
      <c r="AJ88" s="211"/>
      <c r="AK88" s="211" t="s">
        <v>76</v>
      </c>
      <c r="AL88" s="211"/>
      <c r="AM88" s="211"/>
      <c r="AN88" s="211"/>
      <c r="AO88" s="211" t="s">
        <v>76</v>
      </c>
      <c r="AP88" s="211"/>
      <c r="AQ88" s="211"/>
      <c r="AR88" s="211"/>
      <c r="AS88" s="211"/>
      <c r="AT88" s="211" t="s">
        <v>76</v>
      </c>
      <c r="AU88" s="211"/>
      <c r="AV88" s="211"/>
      <c r="AW88" s="211"/>
      <c r="AX88" s="211" t="s">
        <v>76</v>
      </c>
      <c r="AY88" s="211"/>
      <c r="AZ88" s="211"/>
      <c r="BA88" s="211"/>
      <c r="BB88" s="211" t="s">
        <v>76</v>
      </c>
      <c r="BC88" s="211"/>
      <c r="BD88" s="211"/>
      <c r="BE88" s="211"/>
      <c r="BF88" s="211" t="s">
        <v>76</v>
      </c>
      <c r="BG88" s="211"/>
      <c r="BH88" s="211"/>
      <c r="BI88" s="211"/>
      <c r="BJ88" s="211" t="s">
        <v>76</v>
      </c>
      <c r="BK88" s="211"/>
      <c r="BL88" s="211"/>
      <c r="BM88" s="171">
        <f>COUNTIF(O88:AA88,"P")</f>
        <v>3</v>
      </c>
      <c r="BN88" s="172">
        <f>COUNTIF(AB88:AM88,"P")</f>
        <v>3</v>
      </c>
      <c r="BO88" s="172">
        <f>COUNTIF(AN88:AZ88,"P")</f>
        <v>3</v>
      </c>
      <c r="BP88" s="172">
        <f>COUNTIF(BA88:BL88,"P")</f>
        <v>3</v>
      </c>
      <c r="BQ88" s="172">
        <f t="shared" si="45"/>
        <v>12</v>
      </c>
      <c r="BR88" s="303">
        <f>+SUM(BM89)/(BM88)</f>
        <v>0</v>
      </c>
      <c r="BS88" s="303">
        <f>+SUM(BN89)/(BN88)</f>
        <v>0</v>
      </c>
      <c r="BT88" s="303">
        <f>+SUM(BO89)/(BO88)</f>
        <v>0</v>
      </c>
      <c r="BU88" s="303">
        <f>+SUM(BP89)/(BP88)</f>
        <v>0</v>
      </c>
      <c r="BV88" s="303">
        <f>+SUM(BQ89)/(BQ88)</f>
        <v>0</v>
      </c>
      <c r="BW88" s="149"/>
    </row>
    <row r="89" spans="1:75" s="205" customFormat="1" ht="15.75" hidden="1" customHeight="1" outlineLevel="1" x14ac:dyDescent="0.25">
      <c r="A89" s="573"/>
      <c r="B89" s="409"/>
      <c r="C89" s="454"/>
      <c r="D89" s="530"/>
      <c r="E89" s="680"/>
      <c r="F89" s="462"/>
      <c r="G89" s="160" t="s">
        <v>80</v>
      </c>
      <c r="H89" s="356"/>
      <c r="I89" s="363"/>
      <c r="J89" s="363"/>
      <c r="K89" s="363"/>
      <c r="L89" s="363"/>
      <c r="M89" s="362"/>
      <c r="N89" s="352"/>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5">
        <f>COUNTIF(O89:AA89,"E")</f>
        <v>0</v>
      </c>
      <c r="BN89" s="176">
        <f>COUNTIF(AB89:AM89,"E")</f>
        <v>0</v>
      </c>
      <c r="BO89" s="176">
        <f>COUNTIF(AN89:AZ89,"E")</f>
        <v>0</v>
      </c>
      <c r="BP89" s="176">
        <f>COUNTIF(BA89:BL89,"E")</f>
        <v>0</v>
      </c>
      <c r="BQ89" s="177">
        <f t="shared" si="45"/>
        <v>0</v>
      </c>
      <c r="BR89" s="303"/>
      <c r="BS89" s="303"/>
      <c r="BT89" s="303"/>
      <c r="BU89" s="303"/>
      <c r="BV89" s="303"/>
      <c r="BW89" s="149"/>
    </row>
    <row r="90" spans="1:75" s="205" customFormat="1" ht="15.75" hidden="1" customHeight="1" outlineLevel="1" x14ac:dyDescent="0.25">
      <c r="A90" s="573"/>
      <c r="B90" s="409"/>
      <c r="C90" s="454"/>
      <c r="D90" s="698"/>
      <c r="E90" s="699"/>
      <c r="F90" s="462"/>
      <c r="G90" s="160" t="s">
        <v>76</v>
      </c>
      <c r="H90" s="363"/>
      <c r="I90" s="363"/>
      <c r="J90" s="363"/>
      <c r="K90" s="363"/>
      <c r="L90" s="363"/>
      <c r="M90" s="361"/>
      <c r="N90" s="352"/>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171">
        <f>COUNTIF(O90:AA90,"P")</f>
        <v>0</v>
      </c>
      <c r="BN90" s="172">
        <f>COUNTIF(AB90:AM90,"P")</f>
        <v>0</v>
      </c>
      <c r="BO90" s="172">
        <f>COUNTIF(AN90:AZ90,"P")</f>
        <v>0</v>
      </c>
      <c r="BP90" s="172">
        <f>COUNTIF(BA90:BL90,"P")</f>
        <v>0</v>
      </c>
      <c r="BQ90" s="172">
        <f t="shared" si="45"/>
        <v>0</v>
      </c>
      <c r="BR90" s="303" t="e">
        <f>+SUM(BM91)/(BM90)</f>
        <v>#DIV/0!</v>
      </c>
      <c r="BS90" s="303" t="e">
        <f>+SUM(BN91)/(BN90)</f>
        <v>#DIV/0!</v>
      </c>
      <c r="BT90" s="303" t="e">
        <f>+SUM(BO91)/(BO90)</f>
        <v>#DIV/0!</v>
      </c>
      <c r="BU90" s="303" t="e">
        <f>+SUM(BP91)/(BP90)</f>
        <v>#DIV/0!</v>
      </c>
      <c r="BV90" s="303" t="e">
        <f>+SUM(BQ91)/(BQ90)</f>
        <v>#DIV/0!</v>
      </c>
      <c r="BW90" s="149"/>
    </row>
    <row r="91" spans="1:75" s="205" customFormat="1" ht="15.75" hidden="1" customHeight="1" outlineLevel="1" x14ac:dyDescent="0.25">
      <c r="A91" s="573"/>
      <c r="B91" s="676"/>
      <c r="C91" s="461"/>
      <c r="D91" s="700"/>
      <c r="E91" s="701"/>
      <c r="F91" s="462"/>
      <c r="G91" s="160" t="s">
        <v>80</v>
      </c>
      <c r="H91" s="363"/>
      <c r="I91" s="363"/>
      <c r="J91" s="363"/>
      <c r="K91" s="363"/>
      <c r="L91" s="363"/>
      <c r="M91" s="362"/>
      <c r="N91" s="352"/>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5">
        <f>COUNTIF(O91:AA91,"E")</f>
        <v>0</v>
      </c>
      <c r="BN91" s="176">
        <f>COUNTIF(AB91:AM91,"E")</f>
        <v>0</v>
      </c>
      <c r="BO91" s="176">
        <f>COUNTIF(AN91:AZ91,"E")</f>
        <v>0</v>
      </c>
      <c r="BP91" s="176">
        <f>COUNTIF(BA91:BL91,"E")</f>
        <v>0</v>
      </c>
      <c r="BQ91" s="177">
        <f t="shared" si="45"/>
        <v>0</v>
      </c>
      <c r="BR91" s="303"/>
      <c r="BS91" s="303"/>
      <c r="BT91" s="303"/>
      <c r="BU91" s="303"/>
      <c r="BV91" s="303"/>
      <c r="BW91" s="149"/>
    </row>
    <row r="92" spans="1:75" s="205" customFormat="1" ht="18.75" customHeight="1" collapsed="1" thickBot="1" x14ac:dyDescent="0.3">
      <c r="A92" s="573"/>
      <c r="B92" s="661"/>
      <c r="C92" s="456"/>
      <c r="D92" s="673" t="s">
        <v>610</v>
      </c>
      <c r="E92" s="674"/>
      <c r="F92" s="681"/>
      <c r="G92" s="160" t="s">
        <v>76</v>
      </c>
      <c r="H92" s="363"/>
      <c r="I92" s="363"/>
      <c r="J92" s="363"/>
      <c r="K92" s="363"/>
      <c r="L92" s="363"/>
      <c r="M92" s="361" t="s">
        <v>154</v>
      </c>
      <c r="N92" s="352"/>
      <c r="O92" s="165">
        <f t="shared" ref="O92:Z92" si="46">COUNTIF(O94:O97,"P")</f>
        <v>0</v>
      </c>
      <c r="P92" s="165">
        <f t="shared" si="46"/>
        <v>0</v>
      </c>
      <c r="Q92" s="165">
        <f t="shared" si="46"/>
        <v>0</v>
      </c>
      <c r="R92" s="165">
        <f t="shared" si="46"/>
        <v>0</v>
      </c>
      <c r="S92" s="165">
        <f t="shared" si="46"/>
        <v>0</v>
      </c>
      <c r="T92" s="165">
        <f t="shared" si="46"/>
        <v>0</v>
      </c>
      <c r="U92" s="165">
        <f t="shared" si="46"/>
        <v>0</v>
      </c>
      <c r="V92" s="165">
        <f t="shared" si="46"/>
        <v>0</v>
      </c>
      <c r="W92" s="165">
        <f t="shared" si="46"/>
        <v>0</v>
      </c>
      <c r="X92" s="165">
        <f t="shared" si="46"/>
        <v>0</v>
      </c>
      <c r="Y92" s="165">
        <f t="shared" si="46"/>
        <v>0</v>
      </c>
      <c r="Z92" s="165">
        <f t="shared" si="46"/>
        <v>1</v>
      </c>
      <c r="AA92" s="165"/>
      <c r="AB92" s="165">
        <f t="shared" ref="AB92:BL92" si="47">COUNTIF(AB94:AB97,"P")</f>
        <v>0</v>
      </c>
      <c r="AC92" s="165">
        <f t="shared" si="47"/>
        <v>0</v>
      </c>
      <c r="AD92" s="165">
        <f t="shared" si="47"/>
        <v>0</v>
      </c>
      <c r="AE92" s="165">
        <f t="shared" si="47"/>
        <v>0</v>
      </c>
      <c r="AF92" s="165">
        <f t="shared" si="47"/>
        <v>0</v>
      </c>
      <c r="AG92" s="165">
        <f t="shared" si="47"/>
        <v>0</v>
      </c>
      <c r="AH92" s="165">
        <f t="shared" si="47"/>
        <v>0</v>
      </c>
      <c r="AI92" s="165">
        <f t="shared" si="47"/>
        <v>0</v>
      </c>
      <c r="AJ92" s="165">
        <f t="shared" si="47"/>
        <v>0</v>
      </c>
      <c r="AK92" s="165">
        <f t="shared" si="47"/>
        <v>0</v>
      </c>
      <c r="AL92" s="165">
        <f t="shared" si="47"/>
        <v>0</v>
      </c>
      <c r="AM92" s="165">
        <f t="shared" si="47"/>
        <v>1</v>
      </c>
      <c r="AN92" s="165">
        <f t="shared" si="47"/>
        <v>0</v>
      </c>
      <c r="AO92" s="165">
        <f t="shared" si="47"/>
        <v>0</v>
      </c>
      <c r="AP92" s="165">
        <f t="shared" si="47"/>
        <v>0</v>
      </c>
      <c r="AQ92" s="165">
        <f t="shared" si="47"/>
        <v>0</v>
      </c>
      <c r="AR92" s="165">
        <f t="shared" si="47"/>
        <v>0</v>
      </c>
      <c r="AS92" s="165">
        <f t="shared" si="47"/>
        <v>0</v>
      </c>
      <c r="AT92" s="165">
        <f t="shared" si="47"/>
        <v>0</v>
      </c>
      <c r="AU92" s="165">
        <f t="shared" si="47"/>
        <v>0</v>
      </c>
      <c r="AV92" s="165">
        <f t="shared" si="47"/>
        <v>0</v>
      </c>
      <c r="AW92" s="165">
        <f t="shared" si="47"/>
        <v>0</v>
      </c>
      <c r="AX92" s="165">
        <f t="shared" si="47"/>
        <v>0</v>
      </c>
      <c r="AY92" s="165">
        <f t="shared" si="47"/>
        <v>0</v>
      </c>
      <c r="AZ92" s="165">
        <f t="shared" si="47"/>
        <v>0</v>
      </c>
      <c r="BA92" s="165">
        <f t="shared" si="47"/>
        <v>0</v>
      </c>
      <c r="BB92" s="165">
        <f t="shared" si="47"/>
        <v>0</v>
      </c>
      <c r="BC92" s="165">
        <f t="shared" si="47"/>
        <v>0</v>
      </c>
      <c r="BD92" s="165">
        <f t="shared" si="47"/>
        <v>0</v>
      </c>
      <c r="BE92" s="165">
        <f t="shared" si="47"/>
        <v>0</v>
      </c>
      <c r="BF92" s="165">
        <f t="shared" si="47"/>
        <v>0</v>
      </c>
      <c r="BG92" s="165">
        <f t="shared" si="47"/>
        <v>0</v>
      </c>
      <c r="BH92" s="165">
        <f t="shared" si="47"/>
        <v>0</v>
      </c>
      <c r="BI92" s="165">
        <f t="shared" si="47"/>
        <v>0</v>
      </c>
      <c r="BJ92" s="165">
        <f t="shared" si="47"/>
        <v>0</v>
      </c>
      <c r="BK92" s="165">
        <f t="shared" si="47"/>
        <v>0</v>
      </c>
      <c r="BL92" s="165">
        <f t="shared" si="47"/>
        <v>0</v>
      </c>
      <c r="BM92" s="301">
        <f>+SUM(BM95+BM97)</f>
        <v>0</v>
      </c>
      <c r="BN92" s="301">
        <f t="shared" ref="BN92:BQ92" si="48">+SUM(BN95+BN97)</f>
        <v>0</v>
      </c>
      <c r="BO92" s="301">
        <f t="shared" si="48"/>
        <v>0</v>
      </c>
      <c r="BP92" s="301">
        <f t="shared" si="48"/>
        <v>0</v>
      </c>
      <c r="BQ92" s="301">
        <f t="shared" si="48"/>
        <v>0</v>
      </c>
      <c r="BR92" s="304"/>
      <c r="BS92" s="304"/>
      <c r="BT92" s="304"/>
      <c r="BU92" s="304"/>
      <c r="BV92" s="304"/>
      <c r="BW92" s="149"/>
    </row>
    <row r="93" spans="1:75" s="205" customFormat="1" ht="18.75" customHeight="1" thickBot="1" x14ac:dyDescent="0.3">
      <c r="A93" s="573"/>
      <c r="B93" s="660"/>
      <c r="C93" s="456" t="s">
        <v>136</v>
      </c>
      <c r="D93" s="675"/>
      <c r="E93" s="582"/>
      <c r="F93" s="682"/>
      <c r="G93" s="160" t="s">
        <v>80</v>
      </c>
      <c r="H93" s="363"/>
      <c r="I93" s="363"/>
      <c r="J93" s="363"/>
      <c r="K93" s="363"/>
      <c r="L93" s="363"/>
      <c r="M93" s="362"/>
      <c r="N93" s="352"/>
      <c r="O93" s="166">
        <f t="shared" ref="O93:Z93" si="49">COUNTIF(O94:O97,"E")</f>
        <v>0</v>
      </c>
      <c r="P93" s="166">
        <f t="shared" si="49"/>
        <v>0</v>
      </c>
      <c r="Q93" s="166">
        <f t="shared" si="49"/>
        <v>0</v>
      </c>
      <c r="R93" s="166">
        <f t="shared" si="49"/>
        <v>0</v>
      </c>
      <c r="S93" s="166">
        <f t="shared" si="49"/>
        <v>0</v>
      </c>
      <c r="T93" s="166">
        <f t="shared" si="49"/>
        <v>0</v>
      </c>
      <c r="U93" s="166">
        <f t="shared" si="49"/>
        <v>0</v>
      </c>
      <c r="V93" s="166">
        <f t="shared" si="49"/>
        <v>0</v>
      </c>
      <c r="W93" s="166">
        <f t="shared" si="49"/>
        <v>0</v>
      </c>
      <c r="X93" s="166">
        <f t="shared" si="49"/>
        <v>0</v>
      </c>
      <c r="Y93" s="166">
        <f t="shared" si="49"/>
        <v>0</v>
      </c>
      <c r="Z93" s="166">
        <f t="shared" si="49"/>
        <v>0</v>
      </c>
      <c r="AA93" s="166"/>
      <c r="AB93" s="166">
        <f t="shared" ref="AB93:BL93" si="50">COUNTIF(AB94:AB97,"E")</f>
        <v>0</v>
      </c>
      <c r="AC93" s="166">
        <f t="shared" si="50"/>
        <v>0</v>
      </c>
      <c r="AD93" s="166">
        <f t="shared" si="50"/>
        <v>0</v>
      </c>
      <c r="AE93" s="166">
        <f t="shared" si="50"/>
        <v>0</v>
      </c>
      <c r="AF93" s="166">
        <f t="shared" si="50"/>
        <v>0</v>
      </c>
      <c r="AG93" s="166">
        <f t="shared" si="50"/>
        <v>0</v>
      </c>
      <c r="AH93" s="166">
        <f t="shared" si="50"/>
        <v>0</v>
      </c>
      <c r="AI93" s="166">
        <f t="shared" si="50"/>
        <v>0</v>
      </c>
      <c r="AJ93" s="166">
        <f t="shared" si="50"/>
        <v>0</v>
      </c>
      <c r="AK93" s="166">
        <f t="shared" si="50"/>
        <v>0</v>
      </c>
      <c r="AL93" s="166">
        <f t="shared" si="50"/>
        <v>0</v>
      </c>
      <c r="AM93" s="166">
        <f t="shared" si="50"/>
        <v>0</v>
      </c>
      <c r="AN93" s="166">
        <f t="shared" si="50"/>
        <v>0</v>
      </c>
      <c r="AO93" s="166">
        <f t="shared" si="50"/>
        <v>0</v>
      </c>
      <c r="AP93" s="166">
        <f t="shared" si="50"/>
        <v>0</v>
      </c>
      <c r="AQ93" s="166">
        <f t="shared" si="50"/>
        <v>0</v>
      </c>
      <c r="AR93" s="166">
        <f t="shared" si="50"/>
        <v>0</v>
      </c>
      <c r="AS93" s="166">
        <f t="shared" si="50"/>
        <v>0</v>
      </c>
      <c r="AT93" s="166">
        <f t="shared" si="50"/>
        <v>0</v>
      </c>
      <c r="AU93" s="166">
        <f t="shared" si="50"/>
        <v>0</v>
      </c>
      <c r="AV93" s="166">
        <f t="shared" si="50"/>
        <v>0</v>
      </c>
      <c r="AW93" s="166">
        <f t="shared" si="50"/>
        <v>0</v>
      </c>
      <c r="AX93" s="166">
        <f t="shared" si="50"/>
        <v>0</v>
      </c>
      <c r="AY93" s="166">
        <f t="shared" si="50"/>
        <v>0</v>
      </c>
      <c r="AZ93" s="166">
        <f t="shared" si="50"/>
        <v>0</v>
      </c>
      <c r="BA93" s="166">
        <f t="shared" si="50"/>
        <v>0</v>
      </c>
      <c r="BB93" s="166">
        <f t="shared" si="50"/>
        <v>0</v>
      </c>
      <c r="BC93" s="166">
        <f t="shared" si="50"/>
        <v>0</v>
      </c>
      <c r="BD93" s="166">
        <f t="shared" si="50"/>
        <v>0</v>
      </c>
      <c r="BE93" s="166">
        <f t="shared" si="50"/>
        <v>0</v>
      </c>
      <c r="BF93" s="166">
        <f t="shared" si="50"/>
        <v>0</v>
      </c>
      <c r="BG93" s="166">
        <f t="shared" si="50"/>
        <v>0</v>
      </c>
      <c r="BH93" s="166">
        <f t="shared" si="50"/>
        <v>0</v>
      </c>
      <c r="BI93" s="166">
        <f t="shared" si="50"/>
        <v>0</v>
      </c>
      <c r="BJ93" s="166">
        <f t="shared" si="50"/>
        <v>0</v>
      </c>
      <c r="BK93" s="166">
        <f t="shared" si="50"/>
        <v>0</v>
      </c>
      <c r="BL93" s="166">
        <f t="shared" si="50"/>
        <v>0</v>
      </c>
      <c r="BM93" s="302"/>
      <c r="BN93" s="302"/>
      <c r="BO93" s="302"/>
      <c r="BP93" s="302"/>
      <c r="BQ93" s="302"/>
      <c r="BR93" s="305"/>
      <c r="BS93" s="305"/>
      <c r="BT93" s="305"/>
      <c r="BU93" s="305"/>
      <c r="BV93" s="305"/>
      <c r="BW93" s="149"/>
    </row>
    <row r="94" spans="1:75" s="205" customFormat="1" ht="15.75" hidden="1" customHeight="1" outlineLevel="1" x14ac:dyDescent="0.25">
      <c r="A94" s="573"/>
      <c r="B94" s="408"/>
      <c r="C94" s="519"/>
      <c r="D94" s="449" t="s">
        <v>155</v>
      </c>
      <c r="E94" s="450"/>
      <c r="F94" s="363" t="s">
        <v>156</v>
      </c>
      <c r="G94" s="160" t="s">
        <v>76</v>
      </c>
      <c r="H94" s="363" t="s">
        <v>77</v>
      </c>
      <c r="I94" s="363"/>
      <c r="J94" s="363"/>
      <c r="K94" s="363"/>
      <c r="L94" s="363" t="s">
        <v>77</v>
      </c>
      <c r="M94" s="361" t="s">
        <v>149</v>
      </c>
      <c r="N94" s="352" t="s">
        <v>157</v>
      </c>
      <c r="O94" s="211"/>
      <c r="P94" s="211"/>
      <c r="Q94" s="211"/>
      <c r="R94" s="211"/>
      <c r="S94" s="211"/>
      <c r="T94" s="211"/>
      <c r="U94" s="211"/>
      <c r="V94" s="211"/>
      <c r="W94" s="211"/>
      <c r="X94" s="211"/>
      <c r="Y94" s="211"/>
      <c r="Z94" s="211" t="s">
        <v>76</v>
      </c>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171">
        <f>COUNTIF(O94:AA94,"P")</f>
        <v>1</v>
      </c>
      <c r="BN94" s="172">
        <f>COUNTIF(AB94:AM94,"P")</f>
        <v>0</v>
      </c>
      <c r="BO94" s="172">
        <f>COUNTIF(AN94:AZ94,"P")</f>
        <v>0</v>
      </c>
      <c r="BP94" s="172">
        <f>COUNTIF(BA94:BL94,"P")</f>
        <v>0</v>
      </c>
      <c r="BQ94" s="172">
        <f>SUM(BM94:BP94)</f>
        <v>1</v>
      </c>
      <c r="BR94" s="303">
        <f>+SUM(BM95)/(BM94)</f>
        <v>0</v>
      </c>
      <c r="BS94" s="303" t="e">
        <f>+SUM(BN95)/(BN94)</f>
        <v>#DIV/0!</v>
      </c>
      <c r="BT94" s="303" t="e">
        <f>+SUM(BO95)/(BO94)</f>
        <v>#DIV/0!</v>
      </c>
      <c r="BU94" s="303" t="e">
        <f>+SUM(BP95)/(BP94)</f>
        <v>#DIV/0!</v>
      </c>
      <c r="BV94" s="303">
        <f>+SUM(BQ95)/(BQ94)</f>
        <v>0</v>
      </c>
      <c r="BW94" s="149"/>
    </row>
    <row r="95" spans="1:75" s="205" customFormat="1" ht="15.75" hidden="1" customHeight="1" outlineLevel="1" x14ac:dyDescent="0.25">
      <c r="A95" s="573"/>
      <c r="B95" s="409"/>
      <c r="C95" s="519"/>
      <c r="D95" s="530"/>
      <c r="E95" s="680"/>
      <c r="F95" s="363"/>
      <c r="G95" s="160" t="s">
        <v>80</v>
      </c>
      <c r="H95" s="363"/>
      <c r="I95" s="363"/>
      <c r="J95" s="363"/>
      <c r="K95" s="363"/>
      <c r="L95" s="363"/>
      <c r="M95" s="362"/>
      <c r="N95" s="352"/>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5">
        <f>COUNTIF(O95:AA95,"E")</f>
        <v>0</v>
      </c>
      <c r="BN95" s="176">
        <f>COUNTIF(AB95:AM95,"E")</f>
        <v>0</v>
      </c>
      <c r="BO95" s="176">
        <f>COUNTIF(AN95:AZ95,"E")</f>
        <v>0</v>
      </c>
      <c r="BP95" s="176">
        <f>COUNTIF(BA95:BL95,"E")</f>
        <v>0</v>
      </c>
      <c r="BQ95" s="177">
        <f>SUM(BM95:BP95)</f>
        <v>0</v>
      </c>
      <c r="BR95" s="303"/>
      <c r="BS95" s="303"/>
      <c r="BT95" s="303"/>
      <c r="BU95" s="303"/>
      <c r="BV95" s="303"/>
      <c r="BW95" s="149"/>
    </row>
    <row r="96" spans="1:75" s="205" customFormat="1" ht="15.75" hidden="1" customHeight="1" outlineLevel="1" x14ac:dyDescent="0.25">
      <c r="A96" s="573"/>
      <c r="B96" s="409"/>
      <c r="C96" s="519"/>
      <c r="D96" s="449" t="s">
        <v>158</v>
      </c>
      <c r="E96" s="450"/>
      <c r="F96" s="363" t="s">
        <v>159</v>
      </c>
      <c r="G96" s="160" t="s">
        <v>76</v>
      </c>
      <c r="H96" s="363" t="s">
        <v>77</v>
      </c>
      <c r="I96" s="363"/>
      <c r="J96" s="363"/>
      <c r="K96" s="363"/>
      <c r="L96" s="363" t="s">
        <v>77</v>
      </c>
      <c r="M96" s="361" t="s">
        <v>134</v>
      </c>
      <c r="N96" s="352" t="s">
        <v>149</v>
      </c>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t="s">
        <v>76</v>
      </c>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171">
        <f>COUNTIF(O96:AA96,"P")</f>
        <v>0</v>
      </c>
      <c r="BN96" s="172">
        <f>COUNTIF(AB96:AM96,"P")</f>
        <v>1</v>
      </c>
      <c r="BO96" s="172">
        <f>COUNTIF(AN96:AZ96,"P")</f>
        <v>0</v>
      </c>
      <c r="BP96" s="172">
        <f>COUNTIF(BA96:BL96,"P")</f>
        <v>0</v>
      </c>
      <c r="BQ96" s="172">
        <f t="shared" ref="BQ96:BQ97" si="51">SUM(BM96:BP96)</f>
        <v>1</v>
      </c>
      <c r="BR96" s="303" t="e">
        <f>+SUM(BM97)/(BM96)</f>
        <v>#DIV/0!</v>
      </c>
      <c r="BS96" s="303">
        <f>+SUM(BN97)/(BN96)</f>
        <v>0</v>
      </c>
      <c r="BT96" s="303" t="e">
        <f>+SUM(BO97)/(BO96)</f>
        <v>#DIV/0!</v>
      </c>
      <c r="BU96" s="303" t="e">
        <f>+SUM(BP97)/(BP96)</f>
        <v>#DIV/0!</v>
      </c>
      <c r="BV96" s="303">
        <f>+SUM(BQ97)/(BQ96)</f>
        <v>0</v>
      </c>
      <c r="BW96" s="149"/>
    </row>
    <row r="97" spans="1:75" s="205" customFormat="1" ht="15.75" hidden="1" customHeight="1" outlineLevel="1" thickBot="1" x14ac:dyDescent="0.3">
      <c r="A97" s="573"/>
      <c r="B97" s="409"/>
      <c r="C97" s="519"/>
      <c r="D97" s="530"/>
      <c r="E97" s="680"/>
      <c r="F97" s="363"/>
      <c r="G97" s="160" t="s">
        <v>80</v>
      </c>
      <c r="H97" s="363"/>
      <c r="I97" s="363"/>
      <c r="J97" s="363"/>
      <c r="K97" s="363"/>
      <c r="L97" s="363"/>
      <c r="M97" s="362"/>
      <c r="N97" s="352"/>
      <c r="O97" s="173"/>
      <c r="P97" s="173"/>
      <c r="Q97" s="173"/>
      <c r="R97" s="173"/>
      <c r="S97" s="195"/>
      <c r="T97" s="195"/>
      <c r="U97" s="195"/>
      <c r="V97" s="195"/>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5">
        <f>COUNTIF(O97:AA97,"E")</f>
        <v>0</v>
      </c>
      <c r="BN97" s="176">
        <f>COUNTIF(AB97:AM97,"E")</f>
        <v>0</v>
      </c>
      <c r="BO97" s="176">
        <f>COUNTIF(AN97:AZ97,"E")</f>
        <v>0</v>
      </c>
      <c r="BP97" s="176">
        <f>COUNTIF(BA97:BL97,"E")</f>
        <v>0</v>
      </c>
      <c r="BQ97" s="177">
        <f t="shared" si="51"/>
        <v>0</v>
      </c>
      <c r="BR97" s="303"/>
      <c r="BS97" s="303"/>
      <c r="BT97" s="303"/>
      <c r="BU97" s="303"/>
      <c r="BV97" s="303"/>
      <c r="BW97" s="149"/>
    </row>
    <row r="98" spans="1:75" s="205" customFormat="1" ht="18.75" customHeight="1" collapsed="1" thickBot="1" x14ac:dyDescent="0.3">
      <c r="A98" s="594"/>
      <c r="B98" s="712">
        <v>0.94</v>
      </c>
      <c r="C98" s="702" t="s">
        <v>611</v>
      </c>
      <c r="D98" s="703"/>
      <c r="E98" s="704"/>
      <c r="F98" s="600" t="s">
        <v>75</v>
      </c>
      <c r="G98" s="160" t="s">
        <v>76</v>
      </c>
      <c r="H98" s="363" t="s">
        <v>77</v>
      </c>
      <c r="I98" s="363" t="s">
        <v>77</v>
      </c>
      <c r="J98" s="363"/>
      <c r="K98" s="363"/>
      <c r="L98" s="363" t="s">
        <v>77</v>
      </c>
      <c r="M98" s="361" t="s">
        <v>78</v>
      </c>
      <c r="N98" s="352" t="s">
        <v>79</v>
      </c>
      <c r="O98" s="161">
        <f t="shared" ref="O98:AT98" si="52">+(O100+O112+O120+O140+O184+O216+O198+O230+O244)</f>
        <v>4</v>
      </c>
      <c r="P98" s="161">
        <f t="shared" si="52"/>
        <v>3</v>
      </c>
      <c r="Q98" s="161">
        <f t="shared" si="52"/>
        <v>4</v>
      </c>
      <c r="R98" s="161">
        <f t="shared" si="52"/>
        <v>12</v>
      </c>
      <c r="S98" s="161">
        <f t="shared" si="52"/>
        <v>6</v>
      </c>
      <c r="T98" s="161">
        <f t="shared" si="52"/>
        <v>4</v>
      </c>
      <c r="U98" s="161">
        <f t="shared" si="52"/>
        <v>4</v>
      </c>
      <c r="V98" s="161">
        <f t="shared" si="52"/>
        <v>11</v>
      </c>
      <c r="W98" s="161">
        <f t="shared" si="52"/>
        <v>9</v>
      </c>
      <c r="X98" s="161">
        <f t="shared" si="52"/>
        <v>7</v>
      </c>
      <c r="Y98" s="161">
        <f t="shared" si="52"/>
        <v>2</v>
      </c>
      <c r="Z98" s="161">
        <f t="shared" si="52"/>
        <v>15</v>
      </c>
      <c r="AA98" s="161">
        <f t="shared" si="52"/>
        <v>0</v>
      </c>
      <c r="AB98" s="161">
        <f t="shared" si="52"/>
        <v>14</v>
      </c>
      <c r="AC98" s="161">
        <f t="shared" si="52"/>
        <v>1</v>
      </c>
      <c r="AD98" s="161">
        <f t="shared" si="52"/>
        <v>6</v>
      </c>
      <c r="AE98" s="161">
        <f t="shared" si="52"/>
        <v>11</v>
      </c>
      <c r="AF98" s="161">
        <f t="shared" si="52"/>
        <v>5</v>
      </c>
      <c r="AG98" s="161">
        <f t="shared" si="52"/>
        <v>5</v>
      </c>
      <c r="AH98" s="161">
        <f t="shared" si="52"/>
        <v>2</v>
      </c>
      <c r="AI98" s="161">
        <f t="shared" si="52"/>
        <v>8</v>
      </c>
      <c r="AJ98" s="161">
        <f t="shared" si="52"/>
        <v>4</v>
      </c>
      <c r="AK98" s="161">
        <f t="shared" si="52"/>
        <v>2</v>
      </c>
      <c r="AL98" s="161">
        <f t="shared" si="52"/>
        <v>3</v>
      </c>
      <c r="AM98" s="161">
        <f t="shared" si="52"/>
        <v>14</v>
      </c>
      <c r="AN98" s="161">
        <f t="shared" si="52"/>
        <v>12</v>
      </c>
      <c r="AO98" s="161">
        <f t="shared" si="52"/>
        <v>3</v>
      </c>
      <c r="AP98" s="161">
        <f t="shared" si="52"/>
        <v>1</v>
      </c>
      <c r="AQ98" s="161">
        <f t="shared" si="52"/>
        <v>1</v>
      </c>
      <c r="AR98" s="161">
        <f t="shared" si="52"/>
        <v>12</v>
      </c>
      <c r="AS98" s="161">
        <f t="shared" si="52"/>
        <v>5</v>
      </c>
      <c r="AT98" s="161">
        <f t="shared" si="52"/>
        <v>4</v>
      </c>
      <c r="AU98" s="161">
        <f t="shared" ref="AU98:BL98" si="53">+(AU100+AU112+AU120+AU140+AU184+AU216+AU198+AU230+AU244)</f>
        <v>3</v>
      </c>
      <c r="AV98" s="161">
        <f t="shared" si="53"/>
        <v>12</v>
      </c>
      <c r="AW98" s="161">
        <f t="shared" si="53"/>
        <v>3</v>
      </c>
      <c r="AX98" s="161">
        <f t="shared" si="53"/>
        <v>6</v>
      </c>
      <c r="AY98" s="161">
        <f t="shared" si="53"/>
        <v>3</v>
      </c>
      <c r="AZ98" s="161">
        <f t="shared" si="53"/>
        <v>12</v>
      </c>
      <c r="BA98" s="161">
        <f t="shared" si="53"/>
        <v>14</v>
      </c>
      <c r="BB98" s="161">
        <f t="shared" si="53"/>
        <v>5</v>
      </c>
      <c r="BC98" s="161">
        <f t="shared" si="53"/>
        <v>6</v>
      </c>
      <c r="BD98" s="161">
        <f t="shared" si="53"/>
        <v>13</v>
      </c>
      <c r="BE98" s="161">
        <f t="shared" si="53"/>
        <v>6</v>
      </c>
      <c r="BF98" s="161">
        <f t="shared" si="53"/>
        <v>6</v>
      </c>
      <c r="BG98" s="161">
        <f t="shared" si="53"/>
        <v>3</v>
      </c>
      <c r="BH98" s="161">
        <f t="shared" si="53"/>
        <v>13</v>
      </c>
      <c r="BI98" s="161">
        <f t="shared" si="53"/>
        <v>7</v>
      </c>
      <c r="BJ98" s="161">
        <f t="shared" si="53"/>
        <v>10</v>
      </c>
      <c r="BK98" s="161">
        <f t="shared" si="53"/>
        <v>5</v>
      </c>
      <c r="BL98" s="161">
        <f t="shared" si="53"/>
        <v>2</v>
      </c>
      <c r="BM98" s="162">
        <f>+SUM(O98:Z98)</f>
        <v>81</v>
      </c>
      <c r="BN98" s="162">
        <f>+SUM(AB98:AM98)</f>
        <v>75</v>
      </c>
      <c r="BO98" s="162">
        <f>+SUM(AN98:AZ98)</f>
        <v>77</v>
      </c>
      <c r="BP98" s="162">
        <f>+SUM(BA98:BL98)</f>
        <v>90</v>
      </c>
      <c r="BQ98" s="68">
        <f>+BM98+BN98+BO98+BP98</f>
        <v>323</v>
      </c>
      <c r="BR98" s="310">
        <f>+SUM(BM99)/(BM98)</f>
        <v>0</v>
      </c>
      <c r="BS98" s="310">
        <f>+SUM(BN99)/(BN98)</f>
        <v>0</v>
      </c>
      <c r="BT98" s="310">
        <f>+SUM(BO99)/(BO98)</f>
        <v>0</v>
      </c>
      <c r="BU98" s="310">
        <f>+SUM(BP99)/(BP98)</f>
        <v>0</v>
      </c>
      <c r="BV98" s="310">
        <f>+SUM(BQ99)/(BQ98)</f>
        <v>0</v>
      </c>
      <c r="BW98" s="149"/>
    </row>
    <row r="99" spans="1:75" s="205" customFormat="1" ht="18.75" customHeight="1" thickBot="1" x14ac:dyDescent="0.3">
      <c r="A99" s="594"/>
      <c r="B99" s="713"/>
      <c r="C99" s="705"/>
      <c r="D99" s="706"/>
      <c r="E99" s="707"/>
      <c r="F99" s="601"/>
      <c r="G99" s="160" t="s">
        <v>80</v>
      </c>
      <c r="H99" s="363"/>
      <c r="I99" s="363"/>
      <c r="J99" s="363"/>
      <c r="K99" s="363"/>
      <c r="L99" s="363"/>
      <c r="M99" s="362"/>
      <c r="N99" s="352"/>
      <c r="O99" s="163">
        <f t="shared" ref="O99:AT99" si="54">+(O101+O113+O121+O141+O185+O199+O217+O231+O245)</f>
        <v>0</v>
      </c>
      <c r="P99" s="163">
        <f t="shared" si="54"/>
        <v>0</v>
      </c>
      <c r="Q99" s="163">
        <f t="shared" si="54"/>
        <v>0</v>
      </c>
      <c r="R99" s="163">
        <f t="shared" si="54"/>
        <v>0</v>
      </c>
      <c r="S99" s="163">
        <f t="shared" si="54"/>
        <v>0</v>
      </c>
      <c r="T99" s="163">
        <f t="shared" si="54"/>
        <v>0</v>
      </c>
      <c r="U99" s="163">
        <f t="shared" si="54"/>
        <v>0</v>
      </c>
      <c r="V99" s="163">
        <f t="shared" si="54"/>
        <v>0</v>
      </c>
      <c r="W99" s="163">
        <f t="shared" si="54"/>
        <v>0</v>
      </c>
      <c r="X99" s="163">
        <f t="shared" si="54"/>
        <v>0</v>
      </c>
      <c r="Y99" s="163">
        <f t="shared" si="54"/>
        <v>0</v>
      </c>
      <c r="Z99" s="163">
        <f t="shared" si="54"/>
        <v>0</v>
      </c>
      <c r="AA99" s="163">
        <f t="shared" si="54"/>
        <v>0</v>
      </c>
      <c r="AB99" s="163">
        <f t="shared" si="54"/>
        <v>0</v>
      </c>
      <c r="AC99" s="163">
        <f t="shared" si="54"/>
        <v>0</v>
      </c>
      <c r="AD99" s="163">
        <f t="shared" si="54"/>
        <v>0</v>
      </c>
      <c r="AE99" s="163">
        <f t="shared" si="54"/>
        <v>0</v>
      </c>
      <c r="AF99" s="163">
        <f t="shared" si="54"/>
        <v>0</v>
      </c>
      <c r="AG99" s="163">
        <f t="shared" si="54"/>
        <v>0</v>
      </c>
      <c r="AH99" s="163">
        <f t="shared" si="54"/>
        <v>0</v>
      </c>
      <c r="AI99" s="163">
        <f t="shared" si="54"/>
        <v>0</v>
      </c>
      <c r="AJ99" s="163">
        <f t="shared" si="54"/>
        <v>0</v>
      </c>
      <c r="AK99" s="163">
        <f t="shared" si="54"/>
        <v>0</v>
      </c>
      <c r="AL99" s="163">
        <f t="shared" si="54"/>
        <v>0</v>
      </c>
      <c r="AM99" s="163">
        <f t="shared" si="54"/>
        <v>0</v>
      </c>
      <c r="AN99" s="163">
        <f t="shared" si="54"/>
        <v>0</v>
      </c>
      <c r="AO99" s="163">
        <f t="shared" si="54"/>
        <v>0</v>
      </c>
      <c r="AP99" s="163">
        <f t="shared" si="54"/>
        <v>0</v>
      </c>
      <c r="AQ99" s="163">
        <f t="shared" si="54"/>
        <v>0</v>
      </c>
      <c r="AR99" s="163">
        <f t="shared" si="54"/>
        <v>0</v>
      </c>
      <c r="AS99" s="163">
        <f t="shared" si="54"/>
        <v>0</v>
      </c>
      <c r="AT99" s="163">
        <f t="shared" si="54"/>
        <v>0</v>
      </c>
      <c r="AU99" s="163">
        <f t="shared" ref="AU99:BL99" si="55">+(AU101+AU113+AU121+AU141+AU185+AU199+AU217+AU231+AU245)</f>
        <v>0</v>
      </c>
      <c r="AV99" s="163">
        <f t="shared" si="55"/>
        <v>0</v>
      </c>
      <c r="AW99" s="163">
        <f t="shared" si="55"/>
        <v>0</v>
      </c>
      <c r="AX99" s="163">
        <f t="shared" si="55"/>
        <v>0</v>
      </c>
      <c r="AY99" s="163">
        <f t="shared" si="55"/>
        <v>0</v>
      </c>
      <c r="AZ99" s="163">
        <f t="shared" si="55"/>
        <v>0</v>
      </c>
      <c r="BA99" s="163">
        <f t="shared" si="55"/>
        <v>0</v>
      </c>
      <c r="BB99" s="163">
        <f t="shared" si="55"/>
        <v>0</v>
      </c>
      <c r="BC99" s="163">
        <f t="shared" si="55"/>
        <v>0</v>
      </c>
      <c r="BD99" s="163">
        <f t="shared" si="55"/>
        <v>0</v>
      </c>
      <c r="BE99" s="163">
        <f t="shared" si="55"/>
        <v>0</v>
      </c>
      <c r="BF99" s="163">
        <f t="shared" si="55"/>
        <v>0</v>
      </c>
      <c r="BG99" s="163">
        <f t="shared" si="55"/>
        <v>0</v>
      </c>
      <c r="BH99" s="163">
        <f t="shared" si="55"/>
        <v>0</v>
      </c>
      <c r="BI99" s="163">
        <f t="shared" si="55"/>
        <v>0</v>
      </c>
      <c r="BJ99" s="163">
        <f t="shared" si="55"/>
        <v>0</v>
      </c>
      <c r="BK99" s="163">
        <f t="shared" si="55"/>
        <v>0</v>
      </c>
      <c r="BL99" s="163">
        <f t="shared" si="55"/>
        <v>0</v>
      </c>
      <c r="BM99" s="164">
        <f>+SUM(O99:Z99)</f>
        <v>0</v>
      </c>
      <c r="BN99" s="164">
        <f>+SUM(AB99:AM99)</f>
        <v>0</v>
      </c>
      <c r="BO99" s="164">
        <f>+SUM(AN99:AZ99)</f>
        <v>0</v>
      </c>
      <c r="BP99" s="164">
        <f>+SUM(BA99:BL99)</f>
        <v>0</v>
      </c>
      <c r="BQ99" s="37">
        <f>+BM99+BN99+BO99+BP99</f>
        <v>0</v>
      </c>
      <c r="BR99" s="310"/>
      <c r="BS99" s="310"/>
      <c r="BT99" s="310"/>
      <c r="BU99" s="310"/>
      <c r="BV99" s="310"/>
      <c r="BW99" s="149"/>
    </row>
    <row r="100" spans="1:75" s="205" customFormat="1" ht="18.75" customHeight="1" thickBot="1" x14ac:dyDescent="0.3">
      <c r="A100" s="594"/>
      <c r="B100" s="639"/>
      <c r="C100" s="683" t="s">
        <v>160</v>
      </c>
      <c r="D100" s="708" t="s">
        <v>161</v>
      </c>
      <c r="E100" s="709"/>
      <c r="F100" s="306" t="s">
        <v>75</v>
      </c>
      <c r="G100" s="160" t="s">
        <v>76</v>
      </c>
      <c r="H100" s="363" t="s">
        <v>77</v>
      </c>
      <c r="I100" s="363" t="s">
        <v>77</v>
      </c>
      <c r="J100" s="363"/>
      <c r="K100" s="363"/>
      <c r="L100" s="363" t="s">
        <v>77</v>
      </c>
      <c r="M100" s="361" t="s">
        <v>78</v>
      </c>
      <c r="N100" s="352" t="s">
        <v>79</v>
      </c>
      <c r="O100" s="165">
        <f>COUNTIF(O102:O111,"P")</f>
        <v>1</v>
      </c>
      <c r="P100" s="165">
        <f t="shared" ref="P100:BL100" si="56">COUNTIF(P102:P111,"P")</f>
        <v>0</v>
      </c>
      <c r="Q100" s="165">
        <f t="shared" si="56"/>
        <v>0</v>
      </c>
      <c r="R100" s="165">
        <f t="shared" si="56"/>
        <v>0</v>
      </c>
      <c r="S100" s="165">
        <f t="shared" si="56"/>
        <v>1</v>
      </c>
      <c r="T100" s="165">
        <f t="shared" si="56"/>
        <v>1</v>
      </c>
      <c r="U100" s="165">
        <f t="shared" si="56"/>
        <v>1</v>
      </c>
      <c r="V100" s="165">
        <f t="shared" si="56"/>
        <v>1</v>
      </c>
      <c r="W100" s="165">
        <f t="shared" si="56"/>
        <v>0</v>
      </c>
      <c r="X100" s="165">
        <f t="shared" si="56"/>
        <v>0</v>
      </c>
      <c r="Y100" s="165">
        <f t="shared" si="56"/>
        <v>0</v>
      </c>
      <c r="Z100" s="165">
        <f t="shared" si="56"/>
        <v>1</v>
      </c>
      <c r="AA100" s="165"/>
      <c r="AB100" s="165">
        <f t="shared" si="56"/>
        <v>2</v>
      </c>
      <c r="AC100" s="165">
        <f t="shared" si="56"/>
        <v>0</v>
      </c>
      <c r="AD100" s="165">
        <f t="shared" si="56"/>
        <v>0</v>
      </c>
      <c r="AE100" s="165">
        <f t="shared" si="56"/>
        <v>1</v>
      </c>
      <c r="AF100" s="165">
        <f t="shared" si="56"/>
        <v>1</v>
      </c>
      <c r="AG100" s="165">
        <f t="shared" si="56"/>
        <v>0</v>
      </c>
      <c r="AH100" s="165">
        <f t="shared" si="56"/>
        <v>0</v>
      </c>
      <c r="AI100" s="165">
        <f t="shared" si="56"/>
        <v>1</v>
      </c>
      <c r="AJ100" s="165">
        <f t="shared" si="56"/>
        <v>1</v>
      </c>
      <c r="AK100" s="165">
        <f t="shared" si="56"/>
        <v>0</v>
      </c>
      <c r="AL100" s="165">
        <f t="shared" si="56"/>
        <v>1</v>
      </c>
      <c r="AM100" s="165">
        <f t="shared" si="56"/>
        <v>1</v>
      </c>
      <c r="AN100" s="165">
        <f t="shared" si="56"/>
        <v>2</v>
      </c>
      <c r="AO100" s="165">
        <f t="shared" si="56"/>
        <v>0</v>
      </c>
      <c r="AP100" s="165">
        <f t="shared" si="56"/>
        <v>0</v>
      </c>
      <c r="AQ100" s="165">
        <f t="shared" si="56"/>
        <v>0</v>
      </c>
      <c r="AR100" s="165">
        <f t="shared" si="56"/>
        <v>1</v>
      </c>
      <c r="AS100" s="165">
        <f t="shared" si="56"/>
        <v>1</v>
      </c>
      <c r="AT100" s="165">
        <f t="shared" si="56"/>
        <v>0</v>
      </c>
      <c r="AU100" s="165">
        <f t="shared" si="56"/>
        <v>0</v>
      </c>
      <c r="AV100" s="165">
        <f t="shared" si="56"/>
        <v>1</v>
      </c>
      <c r="AW100" s="165">
        <f t="shared" si="56"/>
        <v>1</v>
      </c>
      <c r="AX100" s="165">
        <f t="shared" si="56"/>
        <v>0</v>
      </c>
      <c r="AY100" s="165">
        <f t="shared" si="56"/>
        <v>0</v>
      </c>
      <c r="AZ100" s="165">
        <f t="shared" si="56"/>
        <v>1</v>
      </c>
      <c r="BA100" s="165">
        <f t="shared" si="56"/>
        <v>2</v>
      </c>
      <c r="BB100" s="165">
        <f t="shared" si="56"/>
        <v>0</v>
      </c>
      <c r="BC100" s="165">
        <f t="shared" si="56"/>
        <v>0</v>
      </c>
      <c r="BD100" s="165">
        <f t="shared" si="56"/>
        <v>1</v>
      </c>
      <c r="BE100" s="165">
        <f t="shared" si="56"/>
        <v>1</v>
      </c>
      <c r="BF100" s="165">
        <f t="shared" si="56"/>
        <v>0</v>
      </c>
      <c r="BG100" s="165">
        <f t="shared" si="56"/>
        <v>0</v>
      </c>
      <c r="BH100" s="165">
        <f t="shared" si="56"/>
        <v>1</v>
      </c>
      <c r="BI100" s="165">
        <f t="shared" si="56"/>
        <v>1</v>
      </c>
      <c r="BJ100" s="165">
        <f t="shared" si="56"/>
        <v>1</v>
      </c>
      <c r="BK100" s="165">
        <f t="shared" si="56"/>
        <v>1</v>
      </c>
      <c r="BL100" s="165">
        <f t="shared" si="56"/>
        <v>0</v>
      </c>
      <c r="BM100" s="301">
        <f>+SUM(BM103+BM105)</f>
        <v>0</v>
      </c>
      <c r="BN100" s="301">
        <f t="shared" ref="BN100:BQ100" si="57">+SUM(BN103+BN105)</f>
        <v>0</v>
      </c>
      <c r="BO100" s="301">
        <f t="shared" si="57"/>
        <v>0</v>
      </c>
      <c r="BP100" s="301">
        <f t="shared" si="57"/>
        <v>0</v>
      </c>
      <c r="BQ100" s="301">
        <f t="shared" si="57"/>
        <v>0</v>
      </c>
      <c r="BR100" s="304"/>
      <c r="BS100" s="304"/>
      <c r="BT100" s="304"/>
      <c r="BU100" s="304"/>
      <c r="BV100" s="304"/>
      <c r="BW100" s="149"/>
    </row>
    <row r="101" spans="1:75" s="205" customFormat="1" ht="24" customHeight="1" thickBot="1" x14ac:dyDescent="0.3">
      <c r="A101" s="594"/>
      <c r="B101" s="641"/>
      <c r="C101" s="683" t="s">
        <v>160</v>
      </c>
      <c r="D101" s="710" t="s">
        <v>162</v>
      </c>
      <c r="E101" s="711"/>
      <c r="F101" s="307"/>
      <c r="G101" s="160" t="s">
        <v>80</v>
      </c>
      <c r="H101" s="363"/>
      <c r="I101" s="363"/>
      <c r="J101" s="363"/>
      <c r="K101" s="363"/>
      <c r="L101" s="363"/>
      <c r="M101" s="362"/>
      <c r="N101" s="352"/>
      <c r="O101" s="166">
        <f>COUNTIF(O102:O111,"E")</f>
        <v>0</v>
      </c>
      <c r="P101" s="166">
        <f t="shared" ref="P101:BL101" si="58">COUNTIF(P102:P111,"E")</f>
        <v>0</v>
      </c>
      <c r="Q101" s="166">
        <f t="shared" si="58"/>
        <v>0</v>
      </c>
      <c r="R101" s="166">
        <f t="shared" si="58"/>
        <v>0</v>
      </c>
      <c r="S101" s="166">
        <f t="shared" si="58"/>
        <v>0</v>
      </c>
      <c r="T101" s="166">
        <f t="shared" si="58"/>
        <v>0</v>
      </c>
      <c r="U101" s="166">
        <f t="shared" si="58"/>
        <v>0</v>
      </c>
      <c r="V101" s="166">
        <f t="shared" si="58"/>
        <v>0</v>
      </c>
      <c r="W101" s="166">
        <f t="shared" si="58"/>
        <v>0</v>
      </c>
      <c r="X101" s="166">
        <f t="shared" si="58"/>
        <v>0</v>
      </c>
      <c r="Y101" s="166">
        <f t="shared" si="58"/>
        <v>0</v>
      </c>
      <c r="Z101" s="166">
        <f t="shared" si="58"/>
        <v>0</v>
      </c>
      <c r="AA101" s="166"/>
      <c r="AB101" s="166">
        <f t="shared" si="58"/>
        <v>0</v>
      </c>
      <c r="AC101" s="166">
        <f t="shared" si="58"/>
        <v>0</v>
      </c>
      <c r="AD101" s="166">
        <f t="shared" si="58"/>
        <v>0</v>
      </c>
      <c r="AE101" s="166">
        <f t="shared" si="58"/>
        <v>0</v>
      </c>
      <c r="AF101" s="166">
        <f t="shared" si="58"/>
        <v>0</v>
      </c>
      <c r="AG101" s="166">
        <f t="shared" si="58"/>
        <v>0</v>
      </c>
      <c r="AH101" s="166">
        <f t="shared" si="58"/>
        <v>0</v>
      </c>
      <c r="AI101" s="166">
        <f t="shared" si="58"/>
        <v>0</v>
      </c>
      <c r="AJ101" s="166">
        <f t="shared" si="58"/>
        <v>0</v>
      </c>
      <c r="AK101" s="166">
        <f t="shared" si="58"/>
        <v>0</v>
      </c>
      <c r="AL101" s="166">
        <f t="shared" si="58"/>
        <v>0</v>
      </c>
      <c r="AM101" s="166">
        <f t="shared" si="58"/>
        <v>0</v>
      </c>
      <c r="AN101" s="166">
        <f t="shared" si="58"/>
        <v>0</v>
      </c>
      <c r="AO101" s="166">
        <f t="shared" si="58"/>
        <v>0</v>
      </c>
      <c r="AP101" s="166">
        <f t="shared" si="58"/>
        <v>0</v>
      </c>
      <c r="AQ101" s="166">
        <f t="shared" si="58"/>
        <v>0</v>
      </c>
      <c r="AR101" s="166">
        <f t="shared" si="58"/>
        <v>0</v>
      </c>
      <c r="AS101" s="166">
        <f t="shared" si="58"/>
        <v>0</v>
      </c>
      <c r="AT101" s="166">
        <f t="shared" si="58"/>
        <v>0</v>
      </c>
      <c r="AU101" s="166">
        <f t="shared" si="58"/>
        <v>0</v>
      </c>
      <c r="AV101" s="166">
        <f t="shared" si="58"/>
        <v>0</v>
      </c>
      <c r="AW101" s="166">
        <f t="shared" si="58"/>
        <v>0</v>
      </c>
      <c r="AX101" s="166">
        <f t="shared" si="58"/>
        <v>0</v>
      </c>
      <c r="AY101" s="166">
        <f t="shared" si="58"/>
        <v>0</v>
      </c>
      <c r="AZ101" s="166">
        <f t="shared" si="58"/>
        <v>0</v>
      </c>
      <c r="BA101" s="166">
        <f t="shared" si="58"/>
        <v>0</v>
      </c>
      <c r="BB101" s="166">
        <f t="shared" si="58"/>
        <v>0</v>
      </c>
      <c r="BC101" s="166">
        <f t="shared" si="58"/>
        <v>0</v>
      </c>
      <c r="BD101" s="166">
        <f t="shared" si="58"/>
        <v>0</v>
      </c>
      <c r="BE101" s="166">
        <f t="shared" si="58"/>
        <v>0</v>
      </c>
      <c r="BF101" s="166">
        <f t="shared" si="58"/>
        <v>0</v>
      </c>
      <c r="BG101" s="166">
        <f t="shared" si="58"/>
        <v>0</v>
      </c>
      <c r="BH101" s="166">
        <f t="shared" si="58"/>
        <v>0</v>
      </c>
      <c r="BI101" s="166">
        <f t="shared" si="58"/>
        <v>0</v>
      </c>
      <c r="BJ101" s="166">
        <f t="shared" si="58"/>
        <v>0</v>
      </c>
      <c r="BK101" s="166">
        <f t="shared" si="58"/>
        <v>0</v>
      </c>
      <c r="BL101" s="166">
        <f t="shared" si="58"/>
        <v>0</v>
      </c>
      <c r="BM101" s="302"/>
      <c r="BN101" s="302"/>
      <c r="BO101" s="302"/>
      <c r="BP101" s="302"/>
      <c r="BQ101" s="302"/>
      <c r="BR101" s="305"/>
      <c r="BS101" s="305"/>
      <c r="BT101" s="305"/>
      <c r="BU101" s="305"/>
      <c r="BV101" s="305"/>
      <c r="BW101" s="149"/>
    </row>
    <row r="102" spans="1:75" s="205" customFormat="1" ht="15.75" hidden="1" customHeight="1" outlineLevel="1" x14ac:dyDescent="0.25">
      <c r="A102" s="571"/>
      <c r="B102" s="640"/>
      <c r="C102" s="463" t="s">
        <v>163</v>
      </c>
      <c r="D102" s="643" t="s">
        <v>164</v>
      </c>
      <c r="E102" s="574" t="s">
        <v>165</v>
      </c>
      <c r="F102" s="672" t="s">
        <v>166</v>
      </c>
      <c r="G102" s="160" t="s">
        <v>76</v>
      </c>
      <c r="H102" s="363" t="s">
        <v>77</v>
      </c>
      <c r="I102" s="363" t="s">
        <v>77</v>
      </c>
      <c r="J102" s="363"/>
      <c r="K102" s="363"/>
      <c r="L102" s="363" t="s">
        <v>77</v>
      </c>
      <c r="M102" s="361" t="s">
        <v>167</v>
      </c>
      <c r="N102" s="352" t="s">
        <v>168</v>
      </c>
      <c r="O102" s="211"/>
      <c r="P102" s="211"/>
      <c r="Q102" s="211"/>
      <c r="R102" s="211"/>
      <c r="S102" s="211" t="s">
        <v>76</v>
      </c>
      <c r="T102" s="211" t="s">
        <v>76</v>
      </c>
      <c r="U102" s="211" t="s">
        <v>76</v>
      </c>
      <c r="V102" s="211" t="s">
        <v>76</v>
      </c>
      <c r="W102" s="211"/>
      <c r="X102" s="211"/>
      <c r="Y102" s="211"/>
      <c r="Z102" s="211"/>
      <c r="AA102" s="211"/>
      <c r="AB102" s="211"/>
      <c r="AC102" s="211"/>
      <c r="AD102" s="211"/>
      <c r="AE102" s="211"/>
      <c r="AF102" s="211"/>
      <c r="AG102" s="211"/>
      <c r="AH102" s="211"/>
      <c r="AI102" s="211"/>
      <c r="AJ102" s="211"/>
      <c r="AK102" s="225"/>
      <c r="AL102" s="211"/>
      <c r="AM102" s="211"/>
      <c r="AN102" s="211"/>
      <c r="AO102" s="211"/>
      <c r="AP102" s="211"/>
      <c r="AQ102" s="211"/>
      <c r="AR102" s="211"/>
      <c r="AS102" s="225"/>
      <c r="AT102" s="225"/>
      <c r="AU102" s="211"/>
      <c r="AV102" s="211"/>
      <c r="AW102" s="211"/>
      <c r="AX102" s="211"/>
      <c r="AY102" s="211"/>
      <c r="AZ102" s="211"/>
      <c r="BA102" s="211"/>
      <c r="BB102" s="225"/>
      <c r="BC102" s="211"/>
      <c r="BD102" s="211"/>
      <c r="BE102" s="211"/>
      <c r="BF102" s="211"/>
      <c r="BG102" s="211"/>
      <c r="BH102" s="211"/>
      <c r="BI102" s="211"/>
      <c r="BJ102" s="211"/>
      <c r="BK102" s="211"/>
      <c r="BL102" s="211"/>
      <c r="BM102" s="171">
        <f>COUNTIF(O102:AA102,"P")</f>
        <v>4</v>
      </c>
      <c r="BN102" s="172">
        <f>COUNTIF(AB102:AM102,"P")</f>
        <v>0</v>
      </c>
      <c r="BO102" s="172">
        <f>COUNTIF(AN102:AZ102,"P")</f>
        <v>0</v>
      </c>
      <c r="BP102" s="172">
        <f>COUNTIF(BA102:BL102,"P")</f>
        <v>0</v>
      </c>
      <c r="BQ102" s="172">
        <f>SUM(BM102:BP102)</f>
        <v>4</v>
      </c>
      <c r="BR102" s="303">
        <f>+SUM(BM103)/(BM102)</f>
        <v>0</v>
      </c>
      <c r="BS102" s="303" t="e">
        <f>+SUM(BN103)/(BN102)</f>
        <v>#DIV/0!</v>
      </c>
      <c r="BT102" s="303" t="e">
        <f>+SUM(BO103)/(BO102)</f>
        <v>#DIV/0!</v>
      </c>
      <c r="BU102" s="303" t="e">
        <f>+SUM(BP103)/(BP102)</f>
        <v>#DIV/0!</v>
      </c>
      <c r="BV102" s="303">
        <f>+SUM(BQ103)/(BQ102)</f>
        <v>0</v>
      </c>
      <c r="BW102" s="149"/>
    </row>
    <row r="103" spans="1:75" s="205" customFormat="1" ht="15.75" hidden="1" customHeight="1" outlineLevel="1" x14ac:dyDescent="0.25">
      <c r="A103" s="571"/>
      <c r="B103" s="640"/>
      <c r="C103" s="646"/>
      <c r="D103" s="644"/>
      <c r="E103" s="574"/>
      <c r="F103" s="672"/>
      <c r="G103" s="160" t="s">
        <v>80</v>
      </c>
      <c r="H103" s="363"/>
      <c r="I103" s="363"/>
      <c r="J103" s="363"/>
      <c r="K103" s="363"/>
      <c r="L103" s="363"/>
      <c r="M103" s="362"/>
      <c r="N103" s="352"/>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5">
        <f>COUNTIF(O103:AA103,"E")</f>
        <v>0</v>
      </c>
      <c r="BN103" s="176">
        <f>COUNTIF(AB103:AM103,"E")</f>
        <v>0</v>
      </c>
      <c r="BO103" s="176">
        <f>COUNTIF(AN103:AZ103,"E")</f>
        <v>0</v>
      </c>
      <c r="BP103" s="176">
        <f>COUNTIF(BA103:BL103,"E")</f>
        <v>0</v>
      </c>
      <c r="BQ103" s="177">
        <f>SUM(BM103:BP103)</f>
        <v>0</v>
      </c>
      <c r="BR103" s="303"/>
      <c r="BS103" s="303"/>
      <c r="BT103" s="303"/>
      <c r="BU103" s="303"/>
      <c r="BV103" s="303"/>
      <c r="BW103" s="149"/>
    </row>
    <row r="104" spans="1:75" s="205" customFormat="1" ht="15.75" hidden="1" customHeight="1" outlineLevel="1" x14ac:dyDescent="0.25">
      <c r="A104" s="571"/>
      <c r="B104" s="640"/>
      <c r="C104" s="646"/>
      <c r="D104" s="644"/>
      <c r="E104" s="642" t="s">
        <v>612</v>
      </c>
      <c r="F104" s="672" t="s">
        <v>169</v>
      </c>
      <c r="G104" s="160" t="s">
        <v>76</v>
      </c>
      <c r="H104" s="363" t="s">
        <v>77</v>
      </c>
      <c r="I104" s="363"/>
      <c r="J104" s="363"/>
      <c r="K104" s="363"/>
      <c r="L104" s="363" t="s">
        <v>77</v>
      </c>
      <c r="M104" s="361" t="s">
        <v>78</v>
      </c>
      <c r="N104" s="352" t="s">
        <v>170</v>
      </c>
      <c r="O104" s="211"/>
      <c r="P104" s="211"/>
      <c r="Q104" s="211"/>
      <c r="R104" s="211"/>
      <c r="S104" s="211"/>
      <c r="T104" s="211"/>
      <c r="U104" s="211"/>
      <c r="V104" s="211"/>
      <c r="W104" s="211"/>
      <c r="X104" s="211"/>
      <c r="Y104" s="211"/>
      <c r="Z104" s="211" t="s">
        <v>76</v>
      </c>
      <c r="AA104" s="211"/>
      <c r="AB104" s="211"/>
      <c r="AC104" s="211"/>
      <c r="AD104" s="211"/>
      <c r="AE104" s="211" t="s">
        <v>76</v>
      </c>
      <c r="AF104" s="211"/>
      <c r="AG104" s="211"/>
      <c r="AH104" s="211"/>
      <c r="AI104" s="211" t="s">
        <v>76</v>
      </c>
      <c r="AJ104" s="211"/>
      <c r="AK104" s="211"/>
      <c r="AL104" s="211"/>
      <c r="AM104" s="211" t="s">
        <v>76</v>
      </c>
      <c r="AN104" s="211"/>
      <c r="AO104" s="211"/>
      <c r="AP104" s="211"/>
      <c r="AQ104" s="211"/>
      <c r="AR104" s="211" t="s">
        <v>76</v>
      </c>
      <c r="AS104" s="211"/>
      <c r="AT104" s="211"/>
      <c r="AU104" s="211"/>
      <c r="AV104" s="211" t="s">
        <v>76</v>
      </c>
      <c r="AW104" s="211"/>
      <c r="AX104" s="211"/>
      <c r="AY104" s="211"/>
      <c r="AZ104" s="211" t="s">
        <v>76</v>
      </c>
      <c r="BA104" s="211"/>
      <c r="BB104" s="211"/>
      <c r="BC104" s="211"/>
      <c r="BD104" s="211" t="s">
        <v>76</v>
      </c>
      <c r="BE104" s="211"/>
      <c r="BF104" s="211"/>
      <c r="BG104" s="211"/>
      <c r="BH104" s="211" t="s">
        <v>76</v>
      </c>
      <c r="BI104" s="211"/>
      <c r="BJ104" s="211" t="s">
        <v>76</v>
      </c>
      <c r="BK104" s="211"/>
      <c r="BL104" s="211"/>
      <c r="BM104" s="171">
        <f>COUNTIF(O104:AA104,"P")</f>
        <v>1</v>
      </c>
      <c r="BN104" s="172">
        <f>COUNTIF(AB104:AM104,"P")</f>
        <v>3</v>
      </c>
      <c r="BO104" s="172">
        <f>COUNTIF(AN104:AZ104,"P")</f>
        <v>3</v>
      </c>
      <c r="BP104" s="172">
        <f>COUNTIF(BA104:BL104,"P")</f>
        <v>3</v>
      </c>
      <c r="BQ104" s="172">
        <f t="shared" ref="BQ104:BQ111" si="59">SUM(BM104:BP104)</f>
        <v>10</v>
      </c>
      <c r="BR104" s="303">
        <f>+SUM(BM105)/(BM104)</f>
        <v>0</v>
      </c>
      <c r="BS104" s="303">
        <f>+SUM(BN105)/(BN104)</f>
        <v>0</v>
      </c>
      <c r="BT104" s="303">
        <f>+SUM(BO105)/(BO104)</f>
        <v>0</v>
      </c>
      <c r="BU104" s="303">
        <f>+SUM(BP105)/(BP104)</f>
        <v>0</v>
      </c>
      <c r="BV104" s="303">
        <f>+SUM(BQ105)/(BQ104)</f>
        <v>0</v>
      </c>
      <c r="BW104" s="149"/>
    </row>
    <row r="105" spans="1:75" s="205" customFormat="1" ht="30.75" hidden="1" customHeight="1" outlineLevel="1" x14ac:dyDescent="0.25">
      <c r="A105" s="571"/>
      <c r="B105" s="640"/>
      <c r="C105" s="646"/>
      <c r="D105" s="644"/>
      <c r="E105" s="574"/>
      <c r="F105" s="672"/>
      <c r="G105" s="160" t="s">
        <v>80</v>
      </c>
      <c r="H105" s="363"/>
      <c r="I105" s="363"/>
      <c r="J105" s="363"/>
      <c r="K105" s="363"/>
      <c r="L105" s="363"/>
      <c r="M105" s="362"/>
      <c r="N105" s="352"/>
      <c r="O105" s="173"/>
      <c r="P105" s="173"/>
      <c r="Q105" s="173"/>
      <c r="R105" s="173"/>
      <c r="S105" s="173"/>
      <c r="T105" s="173"/>
      <c r="U105" s="173"/>
      <c r="V105" s="195"/>
      <c r="W105" s="173"/>
      <c r="X105" s="173"/>
      <c r="Y105" s="173"/>
      <c r="Z105" s="195"/>
      <c r="AA105" s="173"/>
      <c r="AB105" s="173"/>
      <c r="AC105" s="173"/>
      <c r="AD105" s="173"/>
      <c r="AE105" s="173"/>
      <c r="AF105" s="173"/>
      <c r="AG105" s="173"/>
      <c r="AH105" s="173"/>
      <c r="AI105" s="173"/>
      <c r="AJ105" s="173"/>
      <c r="AK105" s="173"/>
      <c r="AL105" s="173"/>
      <c r="AM105" s="195"/>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5">
        <f>COUNTIF(O105:AA105,"E")</f>
        <v>0</v>
      </c>
      <c r="BN105" s="176">
        <f>COUNTIF(AB105:AM105,"E")</f>
        <v>0</v>
      </c>
      <c r="BO105" s="176">
        <f>COUNTIF(AN105:AZ105,"E")</f>
        <v>0</v>
      </c>
      <c r="BP105" s="176">
        <f>COUNTIF(BA105:BL105,"E")</f>
        <v>0</v>
      </c>
      <c r="BQ105" s="177">
        <f t="shared" si="59"/>
        <v>0</v>
      </c>
      <c r="BR105" s="303"/>
      <c r="BS105" s="303"/>
      <c r="BT105" s="303"/>
      <c r="BU105" s="303"/>
      <c r="BV105" s="303"/>
      <c r="BW105" s="149"/>
    </row>
    <row r="106" spans="1:75" s="205" customFormat="1" ht="15.75" hidden="1" customHeight="1" outlineLevel="1" x14ac:dyDescent="0.25">
      <c r="A106" s="196"/>
      <c r="B106" s="640"/>
      <c r="C106" s="646"/>
      <c r="D106" s="644"/>
      <c r="E106" s="574" t="s">
        <v>171</v>
      </c>
      <c r="F106" s="672" t="s">
        <v>172</v>
      </c>
      <c r="G106" s="160" t="s">
        <v>76</v>
      </c>
      <c r="H106" s="363" t="s">
        <v>77</v>
      </c>
      <c r="I106" s="363"/>
      <c r="J106" s="363"/>
      <c r="K106" s="363"/>
      <c r="L106" s="363" t="s">
        <v>77</v>
      </c>
      <c r="M106" s="361" t="s">
        <v>78</v>
      </c>
      <c r="N106" s="352" t="s">
        <v>170</v>
      </c>
      <c r="O106" s="211"/>
      <c r="P106" s="211"/>
      <c r="Q106" s="211"/>
      <c r="R106" s="211"/>
      <c r="S106" s="211"/>
      <c r="T106" s="211"/>
      <c r="U106" s="211"/>
      <c r="V106" s="211"/>
      <c r="W106" s="211"/>
      <c r="X106" s="211"/>
      <c r="Y106" s="211"/>
      <c r="Z106" s="211"/>
      <c r="AA106" s="211"/>
      <c r="AB106" s="211" t="s">
        <v>76</v>
      </c>
      <c r="AC106" s="211"/>
      <c r="AD106" s="211"/>
      <c r="AE106" s="211"/>
      <c r="AF106" s="211" t="s">
        <v>76</v>
      </c>
      <c r="AG106" s="211"/>
      <c r="AH106" s="211"/>
      <c r="AI106" s="211"/>
      <c r="AJ106" s="211" t="s">
        <v>76</v>
      </c>
      <c r="AK106" s="211"/>
      <c r="AL106" s="211"/>
      <c r="AM106" s="211"/>
      <c r="AN106" s="211" t="s">
        <v>76</v>
      </c>
      <c r="AO106" s="211"/>
      <c r="AP106" s="211"/>
      <c r="AQ106" s="211"/>
      <c r="AR106" s="211"/>
      <c r="AS106" s="211" t="s">
        <v>76</v>
      </c>
      <c r="AT106" s="211"/>
      <c r="AU106" s="211"/>
      <c r="AV106" s="211"/>
      <c r="AW106" s="211" t="s">
        <v>76</v>
      </c>
      <c r="AX106" s="211"/>
      <c r="AY106" s="211"/>
      <c r="AZ106" s="211"/>
      <c r="BA106" s="211" t="s">
        <v>76</v>
      </c>
      <c r="BB106" s="211"/>
      <c r="BC106" s="211"/>
      <c r="BD106" s="211"/>
      <c r="BE106" s="211" t="s">
        <v>76</v>
      </c>
      <c r="BF106" s="211"/>
      <c r="BG106" s="211"/>
      <c r="BH106" s="211"/>
      <c r="BI106" s="211" t="s">
        <v>76</v>
      </c>
      <c r="BJ106" s="211"/>
      <c r="BK106" s="211"/>
      <c r="BL106" s="211"/>
      <c r="BM106" s="171">
        <f>COUNTIF(O106:AA106,"P")</f>
        <v>0</v>
      </c>
      <c r="BN106" s="172">
        <f>COUNTIF(AB106:AM106,"P")</f>
        <v>3</v>
      </c>
      <c r="BO106" s="172">
        <f>COUNTIF(AN106:AZ106,"P")</f>
        <v>3</v>
      </c>
      <c r="BP106" s="172">
        <f>COUNTIF(BA106:BL106,"P")</f>
        <v>3</v>
      </c>
      <c r="BQ106" s="172">
        <f t="shared" si="59"/>
        <v>9</v>
      </c>
      <c r="BR106" s="303" t="e">
        <f>+SUM(BM107)/(BM106)</f>
        <v>#DIV/0!</v>
      </c>
      <c r="BS106" s="303">
        <f>+SUM(BN107)/(BN106)</f>
        <v>0</v>
      </c>
      <c r="BT106" s="303">
        <f>+SUM(BO107)/(BO106)</f>
        <v>0</v>
      </c>
      <c r="BU106" s="303">
        <f>+SUM(BP107)/(BP106)</f>
        <v>0</v>
      </c>
      <c r="BV106" s="303">
        <f>+SUM(BQ107)/(BQ106)</f>
        <v>0</v>
      </c>
      <c r="BW106" s="149"/>
    </row>
    <row r="107" spans="1:75" s="205" customFormat="1" ht="26.25" hidden="1" customHeight="1" outlineLevel="1" x14ac:dyDescent="0.25">
      <c r="A107" s="196"/>
      <c r="B107" s="640"/>
      <c r="C107" s="646"/>
      <c r="D107" s="644"/>
      <c r="E107" s="574"/>
      <c r="F107" s="672"/>
      <c r="G107" s="160" t="s">
        <v>80</v>
      </c>
      <c r="H107" s="363"/>
      <c r="I107" s="363"/>
      <c r="J107" s="363"/>
      <c r="K107" s="363"/>
      <c r="L107" s="363"/>
      <c r="M107" s="362"/>
      <c r="N107" s="352"/>
      <c r="O107" s="173"/>
      <c r="P107" s="173"/>
      <c r="Q107" s="173"/>
      <c r="R107" s="173"/>
      <c r="S107" s="173"/>
      <c r="T107" s="173"/>
      <c r="U107" s="173"/>
      <c r="V107" s="173"/>
      <c r="W107" s="173"/>
      <c r="X107" s="173"/>
      <c r="Y107" s="173"/>
      <c r="Z107" s="173"/>
      <c r="AA107" s="173"/>
      <c r="AB107" s="173"/>
      <c r="AC107" s="173"/>
      <c r="AD107" s="173"/>
      <c r="AE107" s="195"/>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75">
        <f>COUNTIF(O107:AA107,"E")</f>
        <v>0</v>
      </c>
      <c r="BN107" s="176">
        <f>COUNTIF(AB107:AM107,"E")</f>
        <v>0</v>
      </c>
      <c r="BO107" s="176">
        <f>COUNTIF(AN107:AZ107,"E")</f>
        <v>0</v>
      </c>
      <c r="BP107" s="176">
        <f>COUNTIF(BA107:BL107,"E")</f>
        <v>0</v>
      </c>
      <c r="BQ107" s="177">
        <f t="shared" si="59"/>
        <v>0</v>
      </c>
      <c r="BR107" s="303"/>
      <c r="BS107" s="303"/>
      <c r="BT107" s="303"/>
      <c r="BU107" s="303"/>
      <c r="BV107" s="303"/>
      <c r="BW107" s="149"/>
    </row>
    <row r="108" spans="1:75" s="205" customFormat="1" ht="15.75" hidden="1" customHeight="1" outlineLevel="1" x14ac:dyDescent="0.25">
      <c r="A108" s="570"/>
      <c r="B108" s="640"/>
      <c r="C108" s="646"/>
      <c r="D108" s="644"/>
      <c r="E108" s="574" t="s">
        <v>173</v>
      </c>
      <c r="F108" s="672" t="s">
        <v>174</v>
      </c>
      <c r="G108" s="160" t="s">
        <v>76</v>
      </c>
      <c r="H108" s="363" t="s">
        <v>77</v>
      </c>
      <c r="I108" s="363" t="s">
        <v>77</v>
      </c>
      <c r="J108" s="363"/>
      <c r="K108" s="363"/>
      <c r="L108" s="363" t="s">
        <v>77</v>
      </c>
      <c r="M108" s="361" t="s">
        <v>78</v>
      </c>
      <c r="N108" s="352" t="s">
        <v>79</v>
      </c>
      <c r="O108" s="211" t="s">
        <v>76</v>
      </c>
      <c r="P108" s="211"/>
      <c r="Q108" s="211"/>
      <c r="R108" s="211"/>
      <c r="S108" s="211"/>
      <c r="T108" s="211"/>
      <c r="U108" s="211"/>
      <c r="V108" s="211"/>
      <c r="W108" s="211"/>
      <c r="X108" s="211"/>
      <c r="Y108" s="211"/>
      <c r="Z108" s="211"/>
      <c r="AA108" s="211"/>
      <c r="AB108" s="211" t="s">
        <v>76</v>
      </c>
      <c r="AC108" s="211"/>
      <c r="AD108" s="211"/>
      <c r="AE108" s="211"/>
      <c r="AF108" s="211"/>
      <c r="AG108" s="211"/>
      <c r="AH108" s="211"/>
      <c r="AI108" s="211"/>
      <c r="AJ108" s="211"/>
      <c r="AK108" s="211"/>
      <c r="AL108" s="211"/>
      <c r="AM108" s="211"/>
      <c r="AN108" s="211" t="s">
        <v>76</v>
      </c>
      <c r="AO108" s="211"/>
      <c r="AP108" s="211"/>
      <c r="AQ108" s="211"/>
      <c r="AR108" s="211"/>
      <c r="AS108" s="211"/>
      <c r="AT108" s="211"/>
      <c r="AU108" s="211"/>
      <c r="AV108" s="211"/>
      <c r="AW108" s="211"/>
      <c r="AX108" s="211"/>
      <c r="AY108" s="211"/>
      <c r="AZ108" s="211"/>
      <c r="BA108" s="211" t="s">
        <v>76</v>
      </c>
      <c r="BB108" s="211"/>
      <c r="BC108" s="211"/>
      <c r="BD108" s="211"/>
      <c r="BE108" s="211"/>
      <c r="BF108" s="211"/>
      <c r="BG108" s="211"/>
      <c r="BH108" s="211"/>
      <c r="BI108" s="211"/>
      <c r="BJ108" s="211"/>
      <c r="BK108" s="211" t="s">
        <v>76</v>
      </c>
      <c r="BL108" s="211"/>
      <c r="BM108" s="171">
        <f>COUNTIF(O108:AA108,"P")</f>
        <v>1</v>
      </c>
      <c r="BN108" s="172">
        <f>COUNTIF(AB108:AM108,"P")</f>
        <v>1</v>
      </c>
      <c r="BO108" s="172">
        <f>COUNTIF(AN108:AZ108,"P")</f>
        <v>1</v>
      </c>
      <c r="BP108" s="172">
        <f>COUNTIF(BA108:BL108,"P")</f>
        <v>2</v>
      </c>
      <c r="BQ108" s="172">
        <f t="shared" si="59"/>
        <v>5</v>
      </c>
      <c r="BR108" s="303">
        <f>+SUM(BM109)/(BM108)</f>
        <v>0</v>
      </c>
      <c r="BS108" s="303">
        <f>+SUM(BN109)/(BN108)</f>
        <v>0</v>
      </c>
      <c r="BT108" s="303">
        <f>+SUM(BO109)/(BO108)</f>
        <v>0</v>
      </c>
      <c r="BU108" s="303">
        <f>+SUM(BP109)/(BP108)</f>
        <v>0</v>
      </c>
      <c r="BV108" s="303">
        <f>+SUM(BQ109)/(BQ108)</f>
        <v>0</v>
      </c>
      <c r="BW108" s="149"/>
    </row>
    <row r="109" spans="1:75" s="205" customFormat="1" ht="15.75" hidden="1" customHeight="1" outlineLevel="1" x14ac:dyDescent="0.25">
      <c r="A109" s="571"/>
      <c r="B109" s="640"/>
      <c r="C109" s="646"/>
      <c r="D109" s="644"/>
      <c r="E109" s="574"/>
      <c r="F109" s="672"/>
      <c r="G109" s="160" t="s">
        <v>80</v>
      </c>
      <c r="H109" s="363"/>
      <c r="I109" s="363"/>
      <c r="J109" s="363"/>
      <c r="K109" s="363"/>
      <c r="L109" s="363"/>
      <c r="M109" s="362"/>
      <c r="N109" s="352"/>
      <c r="O109" s="173"/>
      <c r="P109" s="173"/>
      <c r="Q109" s="173"/>
      <c r="R109" s="173"/>
      <c r="S109" s="173"/>
      <c r="T109" s="173"/>
      <c r="U109" s="173"/>
      <c r="V109" s="173"/>
      <c r="W109" s="173"/>
      <c r="X109" s="173"/>
      <c r="Y109" s="173"/>
      <c r="Z109" s="173"/>
      <c r="AA109" s="173"/>
      <c r="AB109" s="173"/>
      <c r="AC109" s="173"/>
      <c r="AD109" s="173"/>
      <c r="AE109" s="195"/>
      <c r="AF109" s="173"/>
      <c r="AG109" s="173"/>
      <c r="AH109" s="173"/>
      <c r="AI109" s="195"/>
      <c r="AJ109" s="173"/>
      <c r="AK109" s="173"/>
      <c r="AL109" s="173"/>
      <c r="AM109" s="195"/>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5">
        <f>COUNTIF(O109:AA109,"E")</f>
        <v>0</v>
      </c>
      <c r="BN109" s="176">
        <f>COUNTIF(AB109:AM109,"E")</f>
        <v>0</v>
      </c>
      <c r="BO109" s="176">
        <f>COUNTIF(AN109:AZ109,"E")</f>
        <v>0</v>
      </c>
      <c r="BP109" s="176">
        <f>COUNTIF(BA109:BL109,"E")</f>
        <v>0</v>
      </c>
      <c r="BQ109" s="177">
        <f t="shared" si="59"/>
        <v>0</v>
      </c>
      <c r="BR109" s="303"/>
      <c r="BS109" s="303"/>
      <c r="BT109" s="303"/>
      <c r="BU109" s="303"/>
      <c r="BV109" s="303"/>
      <c r="BW109" s="149"/>
    </row>
    <row r="110" spans="1:75" s="205" customFormat="1" ht="15.75" hidden="1" customHeight="1" outlineLevel="1" x14ac:dyDescent="0.25">
      <c r="A110" s="571"/>
      <c r="B110" s="640"/>
      <c r="C110" s="646"/>
      <c r="D110" s="644"/>
      <c r="E110" s="574" t="s">
        <v>175</v>
      </c>
      <c r="F110" s="672" t="s">
        <v>176</v>
      </c>
      <c r="G110" s="160" t="s">
        <v>76</v>
      </c>
      <c r="H110" s="363" t="s">
        <v>77</v>
      </c>
      <c r="I110" s="363" t="s">
        <v>77</v>
      </c>
      <c r="J110" s="363"/>
      <c r="K110" s="363"/>
      <c r="L110" s="363" t="s">
        <v>77</v>
      </c>
      <c r="M110" s="361" t="s">
        <v>78</v>
      </c>
      <c r="N110" s="352" t="s">
        <v>79</v>
      </c>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t="s">
        <v>76</v>
      </c>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171">
        <f>COUNTIF(O110:AA110,"P")</f>
        <v>0</v>
      </c>
      <c r="BN110" s="172">
        <f>COUNTIF(AB110:AM110,"P")</f>
        <v>1</v>
      </c>
      <c r="BO110" s="172">
        <f>COUNTIF(AN110:AZ110,"P")</f>
        <v>0</v>
      </c>
      <c r="BP110" s="172">
        <f>COUNTIF(BA110:BL110,"P")</f>
        <v>0</v>
      </c>
      <c r="BQ110" s="172">
        <f t="shared" si="59"/>
        <v>1</v>
      </c>
      <c r="BR110" s="303" t="e">
        <f>+SUM(BM111)/(BM110)</f>
        <v>#DIV/0!</v>
      </c>
      <c r="BS110" s="303">
        <f>+SUM(BN111)/(BN110)</f>
        <v>0</v>
      </c>
      <c r="BT110" s="303" t="e">
        <f>+SUM(BO111)/(BO110)</f>
        <v>#DIV/0!</v>
      </c>
      <c r="BU110" s="303" t="e">
        <f>+SUM(BP111)/(BP110)</f>
        <v>#DIV/0!</v>
      </c>
      <c r="BV110" s="303">
        <f>+SUM(BQ111)/(BQ110)</f>
        <v>0</v>
      </c>
      <c r="BW110" s="149"/>
    </row>
    <row r="111" spans="1:75" s="205" customFormat="1" ht="15.75" hidden="1" customHeight="1" outlineLevel="1" thickBot="1" x14ac:dyDescent="0.3">
      <c r="A111" s="571"/>
      <c r="B111" s="641"/>
      <c r="C111" s="464"/>
      <c r="D111" s="687"/>
      <c r="E111" s="574"/>
      <c r="F111" s="672"/>
      <c r="G111" s="160" t="s">
        <v>80</v>
      </c>
      <c r="H111" s="363"/>
      <c r="I111" s="363"/>
      <c r="J111" s="363"/>
      <c r="K111" s="363"/>
      <c r="L111" s="363"/>
      <c r="M111" s="362"/>
      <c r="N111" s="352"/>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5">
        <f>COUNTIF(O111:AA111,"E")</f>
        <v>0</v>
      </c>
      <c r="BN111" s="176">
        <f>COUNTIF(AB111:AM111,"E")</f>
        <v>0</v>
      </c>
      <c r="BO111" s="176">
        <f>COUNTIF(AN111:AZ111,"E")</f>
        <v>0</v>
      </c>
      <c r="BP111" s="176">
        <f>COUNTIF(BA111:BL111,"E")</f>
        <v>0</v>
      </c>
      <c r="BQ111" s="177">
        <f t="shared" si="59"/>
        <v>0</v>
      </c>
      <c r="BR111" s="303"/>
      <c r="BS111" s="303"/>
      <c r="BT111" s="303"/>
      <c r="BU111" s="303"/>
      <c r="BV111" s="303"/>
      <c r="BW111" s="149"/>
    </row>
    <row r="112" spans="1:75" s="205" customFormat="1" ht="18.75" customHeight="1" collapsed="1" thickBot="1" x14ac:dyDescent="0.3">
      <c r="A112" s="671"/>
      <c r="B112" s="639"/>
      <c r="C112" s="683" t="s">
        <v>177</v>
      </c>
      <c r="D112" s="684" t="s">
        <v>178</v>
      </c>
      <c r="E112" s="685"/>
      <c r="F112" s="306" t="s">
        <v>179</v>
      </c>
      <c r="G112" s="160" t="s">
        <v>76</v>
      </c>
      <c r="H112" s="363" t="s">
        <v>77</v>
      </c>
      <c r="I112" s="363" t="s">
        <v>77</v>
      </c>
      <c r="J112" s="363"/>
      <c r="K112" s="363"/>
      <c r="L112" s="363" t="s">
        <v>77</v>
      </c>
      <c r="M112" s="361" t="s">
        <v>180</v>
      </c>
      <c r="N112" s="808" t="s">
        <v>613</v>
      </c>
      <c r="O112" s="165">
        <f>COUNTIF(O114:O119,"P")</f>
        <v>0</v>
      </c>
      <c r="P112" s="165">
        <f t="shared" ref="P112:BL112" si="60">COUNTIF(P114:P119,"P")</f>
        <v>0</v>
      </c>
      <c r="Q112" s="165">
        <f t="shared" si="60"/>
        <v>0</v>
      </c>
      <c r="R112" s="165">
        <f t="shared" si="60"/>
        <v>2</v>
      </c>
      <c r="S112" s="165">
        <f t="shared" si="60"/>
        <v>0</v>
      </c>
      <c r="T112" s="165">
        <f t="shared" si="60"/>
        <v>0</v>
      </c>
      <c r="U112" s="165">
        <f t="shared" si="60"/>
        <v>0</v>
      </c>
      <c r="V112" s="165">
        <f t="shared" si="60"/>
        <v>1</v>
      </c>
      <c r="W112" s="165">
        <f t="shared" si="60"/>
        <v>0</v>
      </c>
      <c r="X112" s="165">
        <f t="shared" si="60"/>
        <v>0</v>
      </c>
      <c r="Y112" s="165">
        <f t="shared" si="60"/>
        <v>0</v>
      </c>
      <c r="Z112" s="165">
        <f t="shared" si="60"/>
        <v>1</v>
      </c>
      <c r="AA112" s="165"/>
      <c r="AB112" s="165">
        <f t="shared" si="60"/>
        <v>1</v>
      </c>
      <c r="AC112" s="165">
        <f t="shared" si="60"/>
        <v>0</v>
      </c>
      <c r="AD112" s="165">
        <f t="shared" si="60"/>
        <v>0</v>
      </c>
      <c r="AE112" s="165">
        <f t="shared" si="60"/>
        <v>1</v>
      </c>
      <c r="AF112" s="165">
        <f t="shared" si="60"/>
        <v>0</v>
      </c>
      <c r="AG112" s="165">
        <f t="shared" si="60"/>
        <v>0</v>
      </c>
      <c r="AH112" s="165">
        <f t="shared" si="60"/>
        <v>0</v>
      </c>
      <c r="AI112" s="165">
        <f t="shared" si="60"/>
        <v>1</v>
      </c>
      <c r="AJ112" s="165">
        <f t="shared" si="60"/>
        <v>0</v>
      </c>
      <c r="AK112" s="165">
        <f t="shared" si="60"/>
        <v>0</v>
      </c>
      <c r="AL112" s="165">
        <f t="shared" si="60"/>
        <v>0</v>
      </c>
      <c r="AM112" s="165">
        <f t="shared" si="60"/>
        <v>2</v>
      </c>
      <c r="AN112" s="165">
        <f t="shared" si="60"/>
        <v>1</v>
      </c>
      <c r="AO112" s="165">
        <f t="shared" si="60"/>
        <v>0</v>
      </c>
      <c r="AP112" s="165">
        <f t="shared" si="60"/>
        <v>0</v>
      </c>
      <c r="AQ112" s="165">
        <f t="shared" si="60"/>
        <v>0</v>
      </c>
      <c r="AR112" s="165">
        <f t="shared" si="60"/>
        <v>1</v>
      </c>
      <c r="AS112" s="165">
        <f t="shared" si="60"/>
        <v>0</v>
      </c>
      <c r="AT112" s="165">
        <f t="shared" si="60"/>
        <v>0</v>
      </c>
      <c r="AU112" s="165">
        <f t="shared" si="60"/>
        <v>0</v>
      </c>
      <c r="AV112" s="165">
        <f t="shared" si="60"/>
        <v>1</v>
      </c>
      <c r="AW112" s="165">
        <f t="shared" si="60"/>
        <v>0</v>
      </c>
      <c r="AX112" s="165">
        <f t="shared" si="60"/>
        <v>0</v>
      </c>
      <c r="AY112" s="165">
        <f t="shared" si="60"/>
        <v>0</v>
      </c>
      <c r="AZ112" s="165">
        <f t="shared" si="60"/>
        <v>1</v>
      </c>
      <c r="BA112" s="165">
        <f t="shared" si="60"/>
        <v>1</v>
      </c>
      <c r="BB112" s="165">
        <f t="shared" si="60"/>
        <v>0</v>
      </c>
      <c r="BC112" s="165">
        <f t="shared" si="60"/>
        <v>0</v>
      </c>
      <c r="BD112" s="165">
        <f t="shared" si="60"/>
        <v>1</v>
      </c>
      <c r="BE112" s="165">
        <f t="shared" si="60"/>
        <v>0</v>
      </c>
      <c r="BF112" s="165">
        <f t="shared" si="60"/>
        <v>0</v>
      </c>
      <c r="BG112" s="165">
        <f t="shared" si="60"/>
        <v>0</v>
      </c>
      <c r="BH112" s="165">
        <f t="shared" si="60"/>
        <v>1</v>
      </c>
      <c r="BI112" s="165">
        <f t="shared" si="60"/>
        <v>0</v>
      </c>
      <c r="BJ112" s="165">
        <f t="shared" si="60"/>
        <v>0</v>
      </c>
      <c r="BK112" s="165">
        <f t="shared" si="60"/>
        <v>0</v>
      </c>
      <c r="BL112" s="165">
        <f t="shared" si="60"/>
        <v>1</v>
      </c>
      <c r="BM112" s="301" t="e">
        <f>+SUM(BM115+BM117+BM119+BM121+BM123+BM125+BM127+BM129+BM131)/SUM(BM114+BM116+BM118+BM120+BM122+BM124+BM126+BM128+BM130)</f>
        <v>#REF!</v>
      </c>
      <c r="BN112" s="301" t="e">
        <f>+SUM(BN115+BN117+BN119+BN121+BN123+BN125+BN127+BN129+BN131)/SUM(BN114+BN116+BN118+BN120+BN122+BN124+BN126+BN128+BN130)</f>
        <v>#REF!</v>
      </c>
      <c r="BO112" s="301" t="e">
        <f>+SUM(BO115+BO117+BO119+BO121+BO123+BO125+BO127+BO129+BO131)/SUM(BO114+BO116+BO118+BO120+BO122+BO124+BO126+BO128+BO130)</f>
        <v>#REF!</v>
      </c>
      <c r="BP112" s="301" t="e">
        <f>+SUM(BP115+BP117+BP119+BP121+BP123+BP125+BP127+BP129+BP131)/SUM(BP114+BP116+BP118+BP120+BP122+BP124+BP126+BP128+BP130)</f>
        <v>#REF!</v>
      </c>
      <c r="BQ112" s="301" t="e">
        <f>+SUM(BQ115+BQ117+BQ119+BQ121+BQ123+BQ125+BQ127+BQ129+BQ131)/SUM(BQ114+BQ116+BQ118+BQ120+BQ122+BQ124+BQ126+BQ128+BQ130)</f>
        <v>#REF!</v>
      </c>
      <c r="BR112" s="304"/>
      <c r="BS112" s="304"/>
      <c r="BT112" s="304"/>
      <c r="BU112" s="304"/>
      <c r="BV112" s="197"/>
      <c r="BW112" s="149"/>
    </row>
    <row r="113" spans="1:78" s="205" customFormat="1" ht="30.75" customHeight="1" thickBot="1" x14ac:dyDescent="0.3">
      <c r="A113" s="671"/>
      <c r="B113" s="641"/>
      <c r="C113" s="683" t="s">
        <v>177</v>
      </c>
      <c r="D113" s="684" t="s">
        <v>181</v>
      </c>
      <c r="E113" s="685"/>
      <c r="F113" s="307"/>
      <c r="G113" s="160" t="s">
        <v>80</v>
      </c>
      <c r="H113" s="363"/>
      <c r="I113" s="363"/>
      <c r="J113" s="363"/>
      <c r="K113" s="363"/>
      <c r="L113" s="363"/>
      <c r="M113" s="362"/>
      <c r="N113" s="352"/>
      <c r="O113" s="166">
        <f>COUNTIF(O114:O119,"E")</f>
        <v>0</v>
      </c>
      <c r="P113" s="166">
        <f t="shared" ref="P113:BL113" si="61">COUNTIF(P114:P119,"E")</f>
        <v>0</v>
      </c>
      <c r="Q113" s="166">
        <f t="shared" si="61"/>
        <v>0</v>
      </c>
      <c r="R113" s="166">
        <f t="shared" si="61"/>
        <v>0</v>
      </c>
      <c r="S113" s="166">
        <f t="shared" si="61"/>
        <v>0</v>
      </c>
      <c r="T113" s="166">
        <f t="shared" si="61"/>
        <v>0</v>
      </c>
      <c r="U113" s="166">
        <f t="shared" si="61"/>
        <v>0</v>
      </c>
      <c r="V113" s="166">
        <f t="shared" si="61"/>
        <v>0</v>
      </c>
      <c r="W113" s="166">
        <f t="shared" si="61"/>
        <v>0</v>
      </c>
      <c r="X113" s="166">
        <f t="shared" si="61"/>
        <v>0</v>
      </c>
      <c r="Y113" s="166">
        <f t="shared" si="61"/>
        <v>0</v>
      </c>
      <c r="Z113" s="166">
        <f t="shared" si="61"/>
        <v>0</v>
      </c>
      <c r="AA113" s="166"/>
      <c r="AB113" s="166">
        <f t="shared" si="61"/>
        <v>0</v>
      </c>
      <c r="AC113" s="166">
        <f t="shared" si="61"/>
        <v>0</v>
      </c>
      <c r="AD113" s="166">
        <f t="shared" si="61"/>
        <v>0</v>
      </c>
      <c r="AE113" s="166">
        <f t="shared" si="61"/>
        <v>0</v>
      </c>
      <c r="AF113" s="166">
        <f t="shared" si="61"/>
        <v>0</v>
      </c>
      <c r="AG113" s="166">
        <f t="shared" si="61"/>
        <v>0</v>
      </c>
      <c r="AH113" s="166">
        <f t="shared" si="61"/>
        <v>0</v>
      </c>
      <c r="AI113" s="166">
        <f t="shared" si="61"/>
        <v>0</v>
      </c>
      <c r="AJ113" s="166">
        <f t="shared" si="61"/>
        <v>0</v>
      </c>
      <c r="AK113" s="166">
        <f t="shared" si="61"/>
        <v>0</v>
      </c>
      <c r="AL113" s="166">
        <f t="shared" si="61"/>
        <v>0</v>
      </c>
      <c r="AM113" s="166">
        <f t="shared" si="61"/>
        <v>0</v>
      </c>
      <c r="AN113" s="166">
        <f t="shared" si="61"/>
        <v>0</v>
      </c>
      <c r="AO113" s="166">
        <f t="shared" si="61"/>
        <v>0</v>
      </c>
      <c r="AP113" s="166">
        <f t="shared" si="61"/>
        <v>0</v>
      </c>
      <c r="AQ113" s="166">
        <f t="shared" si="61"/>
        <v>0</v>
      </c>
      <c r="AR113" s="166">
        <f t="shared" si="61"/>
        <v>0</v>
      </c>
      <c r="AS113" s="166">
        <f t="shared" si="61"/>
        <v>0</v>
      </c>
      <c r="AT113" s="166">
        <f t="shared" si="61"/>
        <v>0</v>
      </c>
      <c r="AU113" s="166">
        <f t="shared" si="61"/>
        <v>0</v>
      </c>
      <c r="AV113" s="166">
        <f t="shared" si="61"/>
        <v>0</v>
      </c>
      <c r="AW113" s="166">
        <f t="shared" si="61"/>
        <v>0</v>
      </c>
      <c r="AX113" s="166">
        <f t="shared" si="61"/>
        <v>0</v>
      </c>
      <c r="AY113" s="166">
        <f t="shared" si="61"/>
        <v>0</v>
      </c>
      <c r="AZ113" s="166">
        <f t="shared" si="61"/>
        <v>0</v>
      </c>
      <c r="BA113" s="166">
        <f t="shared" si="61"/>
        <v>0</v>
      </c>
      <c r="BB113" s="166">
        <f t="shared" si="61"/>
        <v>0</v>
      </c>
      <c r="BC113" s="166">
        <f t="shared" si="61"/>
        <v>0</v>
      </c>
      <c r="BD113" s="166">
        <f t="shared" si="61"/>
        <v>0</v>
      </c>
      <c r="BE113" s="166">
        <f t="shared" si="61"/>
        <v>0</v>
      </c>
      <c r="BF113" s="166">
        <f t="shared" si="61"/>
        <v>0</v>
      </c>
      <c r="BG113" s="166">
        <f t="shared" si="61"/>
        <v>0</v>
      </c>
      <c r="BH113" s="166">
        <f t="shared" si="61"/>
        <v>0</v>
      </c>
      <c r="BI113" s="166">
        <f t="shared" si="61"/>
        <v>0</v>
      </c>
      <c r="BJ113" s="166">
        <f t="shared" si="61"/>
        <v>0</v>
      </c>
      <c r="BK113" s="166">
        <f t="shared" si="61"/>
        <v>0</v>
      </c>
      <c r="BL113" s="166">
        <f t="shared" si="61"/>
        <v>0</v>
      </c>
      <c r="BM113" s="302"/>
      <c r="BN113" s="302"/>
      <c r="BO113" s="302"/>
      <c r="BP113" s="302"/>
      <c r="BQ113" s="302"/>
      <c r="BR113" s="305"/>
      <c r="BS113" s="305"/>
      <c r="BT113" s="305"/>
      <c r="BU113" s="305"/>
      <c r="BV113" s="197"/>
      <c r="BW113" s="149"/>
    </row>
    <row r="114" spans="1:78" s="205" customFormat="1" ht="32.25" hidden="1" customHeight="1" outlineLevel="1" x14ac:dyDescent="0.25">
      <c r="A114" s="578"/>
      <c r="B114" s="639"/>
      <c r="C114" s="463"/>
      <c r="D114" s="643" t="s">
        <v>182</v>
      </c>
      <c r="E114" s="615" t="s">
        <v>183</v>
      </c>
      <c r="F114" s="800" t="s">
        <v>184</v>
      </c>
      <c r="G114" s="160" t="s">
        <v>76</v>
      </c>
      <c r="H114" s="353" t="s">
        <v>93</v>
      </c>
      <c r="I114" s="353"/>
      <c r="J114" s="353"/>
      <c r="K114" s="353" t="s">
        <v>93</v>
      </c>
      <c r="L114" s="353" t="s">
        <v>93</v>
      </c>
      <c r="M114" s="361" t="s">
        <v>180</v>
      </c>
      <c r="N114" s="352" t="s">
        <v>185</v>
      </c>
      <c r="O114" s="211"/>
      <c r="P114" s="211"/>
      <c r="Q114" s="211"/>
      <c r="R114" s="211" t="s">
        <v>76</v>
      </c>
      <c r="S114" s="211"/>
      <c r="T114" s="225"/>
      <c r="U114" s="225"/>
      <c r="V114" s="225" t="s">
        <v>76</v>
      </c>
      <c r="W114" s="225"/>
      <c r="X114" s="225"/>
      <c r="Y114" s="225"/>
      <c r="Z114" s="225" t="s">
        <v>76</v>
      </c>
      <c r="AA114" s="225"/>
      <c r="AB114" s="225"/>
      <c r="AC114" s="225"/>
      <c r="AD114" s="225"/>
      <c r="AE114" s="225" t="s">
        <v>76</v>
      </c>
      <c r="AF114" s="225"/>
      <c r="AG114" s="225"/>
      <c r="AH114" s="225"/>
      <c r="AI114" s="225" t="s">
        <v>76</v>
      </c>
      <c r="AJ114" s="225"/>
      <c r="AK114" s="225"/>
      <c r="AL114" s="225"/>
      <c r="AM114" s="225" t="s">
        <v>76</v>
      </c>
      <c r="AN114" s="225"/>
      <c r="AO114" s="225"/>
      <c r="AP114" s="225"/>
      <c r="AQ114" s="225"/>
      <c r="AR114" s="225" t="s">
        <v>76</v>
      </c>
      <c r="AS114" s="225"/>
      <c r="AT114" s="225"/>
      <c r="AU114" s="225"/>
      <c r="AV114" s="225" t="s">
        <v>76</v>
      </c>
      <c r="AW114" s="225"/>
      <c r="AX114" s="225"/>
      <c r="AY114" s="225"/>
      <c r="AZ114" s="225" t="s">
        <v>76</v>
      </c>
      <c r="BA114" s="225"/>
      <c r="BB114" s="225"/>
      <c r="BC114" s="225"/>
      <c r="BD114" s="225" t="s">
        <v>76</v>
      </c>
      <c r="BE114" s="225"/>
      <c r="BF114" s="225"/>
      <c r="BG114" s="225"/>
      <c r="BH114" s="225" t="s">
        <v>76</v>
      </c>
      <c r="BI114" s="225"/>
      <c r="BJ114" s="225"/>
      <c r="BK114" s="225"/>
      <c r="BL114" s="225"/>
      <c r="BM114" s="171">
        <f>COUNTIF(O114:AA114,"P")</f>
        <v>3</v>
      </c>
      <c r="BN114" s="172">
        <f>COUNTIF(AB114:AM114,"P")</f>
        <v>3</v>
      </c>
      <c r="BO114" s="172">
        <f>COUNTIF(AN114:AZ114,"P")</f>
        <v>3</v>
      </c>
      <c r="BP114" s="172">
        <f>COUNTIF(BA114:BL114,"P")</f>
        <v>2</v>
      </c>
      <c r="BQ114" s="172">
        <f t="shared" ref="BQ114:BQ119" si="62">SUM(BM114:BP114)</f>
        <v>11</v>
      </c>
      <c r="BR114" s="308">
        <f>+SUM(BM115)/(BM114)</f>
        <v>0</v>
      </c>
      <c r="BS114" s="308">
        <f>+SUM(BN115)/(BN114)</f>
        <v>0</v>
      </c>
      <c r="BT114" s="308">
        <f>+SUM(BO115)/(BO114)</f>
        <v>0</v>
      </c>
      <c r="BU114" s="308">
        <f>+SUM(BP115)/(BP114)</f>
        <v>0</v>
      </c>
      <c r="BV114" s="308">
        <f>+SUM(BQ115)/(BQ114)</f>
        <v>0</v>
      </c>
      <c r="BW114" s="149"/>
    </row>
    <row r="115" spans="1:78" s="205" customFormat="1" ht="31.5" hidden="1" customHeight="1" outlineLevel="1" x14ac:dyDescent="0.25">
      <c r="A115" s="579"/>
      <c r="B115" s="640"/>
      <c r="C115" s="646"/>
      <c r="D115" s="644"/>
      <c r="E115" s="616"/>
      <c r="F115" s="556"/>
      <c r="G115" s="160" t="s">
        <v>80</v>
      </c>
      <c r="H115" s="356"/>
      <c r="I115" s="356"/>
      <c r="J115" s="356"/>
      <c r="K115" s="356"/>
      <c r="L115" s="356"/>
      <c r="M115" s="362"/>
      <c r="N115" s="352"/>
      <c r="O115" s="174"/>
      <c r="P115" s="174"/>
      <c r="Q115" s="174"/>
      <c r="R115" s="174"/>
      <c r="S115" s="174"/>
      <c r="T115" s="174"/>
      <c r="U115" s="174"/>
      <c r="V115" s="198"/>
      <c r="W115" s="174"/>
      <c r="X115" s="174"/>
      <c r="Y115" s="174"/>
      <c r="Z115" s="174"/>
      <c r="AA115" s="198"/>
      <c r="AB115" s="174"/>
      <c r="AC115" s="174"/>
      <c r="AD115" s="174"/>
      <c r="AE115" s="174"/>
      <c r="AF115" s="174"/>
      <c r="AG115" s="174"/>
      <c r="AH115" s="174"/>
      <c r="AI115" s="198"/>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5">
        <f>COUNTIF(O115:AA115,"E")</f>
        <v>0</v>
      </c>
      <c r="BN115" s="176">
        <f>COUNTIF(AB115:AM115,"E")</f>
        <v>0</v>
      </c>
      <c r="BO115" s="176">
        <f>COUNTIF(AN115:AZ115,"E")</f>
        <v>0</v>
      </c>
      <c r="BP115" s="176">
        <f>COUNTIF(BA115:BL115,"E")</f>
        <v>0</v>
      </c>
      <c r="BQ115" s="177">
        <f t="shared" si="62"/>
        <v>0</v>
      </c>
      <c r="BR115" s="309"/>
      <c r="BS115" s="309"/>
      <c r="BT115" s="309"/>
      <c r="BU115" s="309"/>
      <c r="BV115" s="309"/>
      <c r="BW115" s="149"/>
    </row>
    <row r="116" spans="1:78" s="205" customFormat="1" ht="25.5" hidden="1" customHeight="1" outlineLevel="1" x14ac:dyDescent="0.25">
      <c r="A116" s="578"/>
      <c r="B116" s="640"/>
      <c r="C116" s="646"/>
      <c r="D116" s="644"/>
      <c r="E116" s="615" t="s">
        <v>186</v>
      </c>
      <c r="F116" s="800" t="s">
        <v>187</v>
      </c>
      <c r="G116" s="160" t="s">
        <v>76</v>
      </c>
      <c r="H116" s="353" t="s">
        <v>93</v>
      </c>
      <c r="I116" s="353"/>
      <c r="J116" s="353"/>
      <c r="K116" s="353" t="s">
        <v>93</v>
      </c>
      <c r="L116" s="353" t="s">
        <v>93</v>
      </c>
      <c r="M116" s="361" t="s">
        <v>78</v>
      </c>
      <c r="N116" s="352" t="s">
        <v>94</v>
      </c>
      <c r="O116" s="211"/>
      <c r="P116" s="211"/>
      <c r="Q116" s="211"/>
      <c r="R116" s="211"/>
      <c r="S116" s="225"/>
      <c r="T116" s="225"/>
      <c r="U116" s="225"/>
      <c r="V116" s="225"/>
      <c r="W116" s="211"/>
      <c r="X116" s="211"/>
      <c r="Y116" s="211"/>
      <c r="Z116" s="211"/>
      <c r="AA116" s="225"/>
      <c r="AB116" s="225"/>
      <c r="AC116" s="225"/>
      <c r="AD116" s="225"/>
      <c r="AE116" s="225"/>
      <c r="AF116" s="225"/>
      <c r="AG116" s="225"/>
      <c r="AH116" s="225"/>
      <c r="AI116" s="225"/>
      <c r="AJ116" s="225"/>
      <c r="AK116" s="225"/>
      <c r="AL116" s="225"/>
      <c r="AM116" s="225" t="s">
        <v>76</v>
      </c>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171">
        <f>COUNTIF(O116:AA116,"P")</f>
        <v>0</v>
      </c>
      <c r="BN116" s="172">
        <f>COUNTIF(AB116:AM116,"P")</f>
        <v>1</v>
      </c>
      <c r="BO116" s="172">
        <f>COUNTIF(AN116:AZ116,"P")</f>
        <v>0</v>
      </c>
      <c r="BP116" s="172">
        <f>COUNTIF(BA116:BL116,"P")</f>
        <v>0</v>
      </c>
      <c r="BQ116" s="172">
        <f t="shared" si="62"/>
        <v>1</v>
      </c>
      <c r="BR116" s="308" t="e">
        <f>+SUM(BM117)/(BM116)</f>
        <v>#DIV/0!</v>
      </c>
      <c r="BS116" s="308">
        <f>+SUM(BN117)/(BN116)</f>
        <v>0</v>
      </c>
      <c r="BT116" s="308" t="e">
        <f>+SUM(BO117)/(BO116)</f>
        <v>#DIV/0!</v>
      </c>
      <c r="BU116" s="308" t="e">
        <f>+SUM(BP117)/(BP116)</f>
        <v>#DIV/0!</v>
      </c>
      <c r="BV116" s="308">
        <f>+SUM(BQ117)/(BQ116)</f>
        <v>0</v>
      </c>
      <c r="BW116" s="149"/>
    </row>
    <row r="117" spans="1:78" s="205" customFormat="1" ht="25.5" hidden="1" customHeight="1" outlineLevel="1" x14ac:dyDescent="0.25">
      <c r="A117" s="579"/>
      <c r="B117" s="640"/>
      <c r="C117" s="646"/>
      <c r="D117" s="645"/>
      <c r="E117" s="616"/>
      <c r="F117" s="556"/>
      <c r="G117" s="160" t="s">
        <v>80</v>
      </c>
      <c r="H117" s="356"/>
      <c r="I117" s="356"/>
      <c r="J117" s="356"/>
      <c r="K117" s="356"/>
      <c r="L117" s="356"/>
      <c r="M117" s="362"/>
      <c r="N117" s="352"/>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c r="BI117" s="174"/>
      <c r="BJ117" s="174"/>
      <c r="BK117" s="174"/>
      <c r="BL117" s="174"/>
      <c r="BM117" s="175">
        <f>COUNTIF(O117:AA117,"E")</f>
        <v>0</v>
      </c>
      <c r="BN117" s="176">
        <f>COUNTIF(AB117:AM117,"E")</f>
        <v>0</v>
      </c>
      <c r="BO117" s="176">
        <f>COUNTIF(AN117:AZ117,"E")</f>
        <v>0</v>
      </c>
      <c r="BP117" s="176">
        <f>COUNTIF(BA117:BL117,"E")</f>
        <v>0</v>
      </c>
      <c r="BQ117" s="177">
        <f t="shared" si="62"/>
        <v>0</v>
      </c>
      <c r="BR117" s="309"/>
      <c r="BS117" s="309"/>
      <c r="BT117" s="309"/>
      <c r="BU117" s="309"/>
      <c r="BV117" s="309"/>
      <c r="BW117" s="149"/>
    </row>
    <row r="118" spans="1:78" s="205" customFormat="1" ht="15.75" hidden="1" customHeight="1" outlineLevel="2" x14ac:dyDescent="0.25">
      <c r="A118" s="671"/>
      <c r="B118" s="640"/>
      <c r="C118" s="646"/>
      <c r="D118" s="678" t="s">
        <v>188</v>
      </c>
      <c r="E118" s="317"/>
      <c r="F118" s="672" t="s">
        <v>189</v>
      </c>
      <c r="G118" s="160" t="s">
        <v>76</v>
      </c>
      <c r="H118" s="363" t="s">
        <v>93</v>
      </c>
      <c r="I118" s="363" t="s">
        <v>93</v>
      </c>
      <c r="J118" s="363" t="s">
        <v>93</v>
      </c>
      <c r="K118" s="363" t="s">
        <v>93</v>
      </c>
      <c r="L118" s="363" t="s">
        <v>93</v>
      </c>
      <c r="M118" s="361" t="s">
        <v>180</v>
      </c>
      <c r="N118" s="352" t="s">
        <v>185</v>
      </c>
      <c r="O118" s="211"/>
      <c r="P118" s="211"/>
      <c r="Q118" s="211"/>
      <c r="R118" s="211" t="s">
        <v>76</v>
      </c>
      <c r="S118" s="211"/>
      <c r="T118" s="211"/>
      <c r="U118" s="211"/>
      <c r="V118" s="211"/>
      <c r="W118" s="211"/>
      <c r="X118" s="211"/>
      <c r="Y118" s="211"/>
      <c r="Z118" s="211"/>
      <c r="AA118" s="211"/>
      <c r="AB118" s="211" t="s">
        <v>76</v>
      </c>
      <c r="AC118" s="211"/>
      <c r="AD118" s="211"/>
      <c r="AE118" s="211"/>
      <c r="AF118" s="211"/>
      <c r="AG118" s="211"/>
      <c r="AH118" s="211"/>
      <c r="AI118" s="211"/>
      <c r="AJ118" s="211"/>
      <c r="AK118" s="211"/>
      <c r="AL118" s="211"/>
      <c r="AM118" s="211"/>
      <c r="AN118" s="211" t="s">
        <v>76</v>
      </c>
      <c r="AO118" s="211"/>
      <c r="AP118" s="211"/>
      <c r="AQ118" s="211"/>
      <c r="AR118" s="211"/>
      <c r="AS118" s="211"/>
      <c r="AT118" s="211"/>
      <c r="AU118" s="211"/>
      <c r="AV118" s="211"/>
      <c r="AW118" s="211"/>
      <c r="AX118" s="211"/>
      <c r="AY118" s="211"/>
      <c r="AZ118" s="211"/>
      <c r="BA118" s="211" t="s">
        <v>76</v>
      </c>
      <c r="BB118" s="211"/>
      <c r="BC118" s="211"/>
      <c r="BD118" s="211"/>
      <c r="BE118" s="211"/>
      <c r="BF118" s="211"/>
      <c r="BG118" s="211"/>
      <c r="BH118" s="211"/>
      <c r="BI118" s="211"/>
      <c r="BJ118" s="211"/>
      <c r="BK118" s="211"/>
      <c r="BL118" s="211" t="s">
        <v>76</v>
      </c>
      <c r="BM118" s="171" t="e">
        <f>COUNTIF(#REF!,"P")</f>
        <v>#REF!</v>
      </c>
      <c r="BN118" s="172" t="e">
        <f>COUNTIF(#REF!,"P")</f>
        <v>#REF!</v>
      </c>
      <c r="BO118" s="172" t="e">
        <f>COUNTIF(#REF!,"P")</f>
        <v>#REF!</v>
      </c>
      <c r="BP118" s="172" t="e">
        <f>COUNTIF(#REF!,"P")</f>
        <v>#REF!</v>
      </c>
      <c r="BQ118" s="172" t="e">
        <f t="shared" si="62"/>
        <v>#REF!</v>
      </c>
      <c r="BR118" s="303" t="e">
        <f>+SUM(BM119)/(BM118)</f>
        <v>#REF!</v>
      </c>
      <c r="BS118" s="303" t="e">
        <f>+SUM(BN119)/(BN118)</f>
        <v>#REF!</v>
      </c>
      <c r="BT118" s="303" t="e">
        <f>+SUM(BO119)/(BO118)</f>
        <v>#REF!</v>
      </c>
      <c r="BU118" s="303" t="e">
        <f>+SUM(BP119)/(BP118)</f>
        <v>#REF!</v>
      </c>
      <c r="BV118" s="303" t="e">
        <f>+SUM(BQ119)/(BQ118)</f>
        <v>#REF!</v>
      </c>
      <c r="BW118" s="149"/>
    </row>
    <row r="119" spans="1:78" s="205" customFormat="1" ht="15.75" hidden="1" customHeight="1" outlineLevel="2" thickBot="1" x14ac:dyDescent="0.3">
      <c r="A119" s="671"/>
      <c r="B119" s="641"/>
      <c r="C119" s="464"/>
      <c r="D119" s="485"/>
      <c r="E119" s="319"/>
      <c r="F119" s="672"/>
      <c r="G119" s="160" t="s">
        <v>80</v>
      </c>
      <c r="H119" s="363"/>
      <c r="I119" s="363"/>
      <c r="J119" s="363"/>
      <c r="K119" s="363"/>
      <c r="L119" s="363"/>
      <c r="M119" s="362"/>
      <c r="N119" s="352"/>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3"/>
      <c r="BI119" s="173"/>
      <c r="BJ119" s="173"/>
      <c r="BK119" s="173"/>
      <c r="BL119" s="173"/>
      <c r="BM119" s="175">
        <f>COUNTIF(O119:AA119,"E")</f>
        <v>0</v>
      </c>
      <c r="BN119" s="176">
        <f>COUNTIF(AB119:AM119,"E")</f>
        <v>0</v>
      </c>
      <c r="BO119" s="176">
        <f>COUNTIF(AN119:AZ119,"E")</f>
        <v>0</v>
      </c>
      <c r="BP119" s="176">
        <f>COUNTIF(BA119:BL119,"E")</f>
        <v>0</v>
      </c>
      <c r="BQ119" s="177">
        <f t="shared" si="62"/>
        <v>0</v>
      </c>
      <c r="BR119" s="303"/>
      <c r="BS119" s="303"/>
      <c r="BT119" s="303"/>
      <c r="BU119" s="303"/>
      <c r="BV119" s="303"/>
      <c r="BW119" s="149"/>
    </row>
    <row r="120" spans="1:78" s="149" customFormat="1" ht="21.75" customHeight="1" collapsed="1" x14ac:dyDescent="0.25">
      <c r="A120" s="671"/>
      <c r="B120" s="639"/>
      <c r="C120" s="463"/>
      <c r="D120" s="797" t="s">
        <v>190</v>
      </c>
      <c r="E120" s="798"/>
      <c r="F120" s="306" t="s">
        <v>191</v>
      </c>
      <c r="G120" s="160" t="s">
        <v>76</v>
      </c>
      <c r="H120" s="363" t="s">
        <v>77</v>
      </c>
      <c r="I120" s="363" t="s">
        <v>77</v>
      </c>
      <c r="J120" s="363" t="s">
        <v>77</v>
      </c>
      <c r="K120" s="363" t="s">
        <v>77</v>
      </c>
      <c r="L120" s="363" t="s">
        <v>77</v>
      </c>
      <c r="M120" s="361" t="s">
        <v>192</v>
      </c>
      <c r="N120" s="352" t="s">
        <v>193</v>
      </c>
      <c r="O120" s="165">
        <f t="shared" ref="O120:Z120" si="63">COUNTIF(O122:O139,"P")</f>
        <v>1</v>
      </c>
      <c r="P120" s="165">
        <f t="shared" si="63"/>
        <v>0</v>
      </c>
      <c r="Q120" s="165">
        <f t="shared" si="63"/>
        <v>1</v>
      </c>
      <c r="R120" s="165">
        <f t="shared" si="63"/>
        <v>1</v>
      </c>
      <c r="S120" s="165">
        <f t="shared" si="63"/>
        <v>1</v>
      </c>
      <c r="T120" s="165">
        <f t="shared" si="63"/>
        <v>0</v>
      </c>
      <c r="U120" s="165">
        <f t="shared" si="63"/>
        <v>0</v>
      </c>
      <c r="V120" s="165">
        <f t="shared" si="63"/>
        <v>2</v>
      </c>
      <c r="W120" s="165">
        <f t="shared" si="63"/>
        <v>2</v>
      </c>
      <c r="X120" s="165">
        <f t="shared" si="63"/>
        <v>1</v>
      </c>
      <c r="Y120" s="165">
        <f t="shared" si="63"/>
        <v>0</v>
      </c>
      <c r="Z120" s="165">
        <f t="shared" si="63"/>
        <v>3</v>
      </c>
      <c r="AA120" s="165"/>
      <c r="AB120" s="165">
        <f t="shared" ref="AB120:AP120" si="64">COUNTIF(AB122:AB139,"P")</f>
        <v>2</v>
      </c>
      <c r="AC120" s="165">
        <f t="shared" si="64"/>
        <v>0</v>
      </c>
      <c r="AD120" s="165">
        <f t="shared" si="64"/>
        <v>1</v>
      </c>
      <c r="AE120" s="165">
        <f t="shared" si="64"/>
        <v>1</v>
      </c>
      <c r="AF120" s="165">
        <f t="shared" si="64"/>
        <v>1</v>
      </c>
      <c r="AG120" s="165">
        <f t="shared" si="64"/>
        <v>1</v>
      </c>
      <c r="AH120" s="165">
        <f t="shared" si="64"/>
        <v>0</v>
      </c>
      <c r="AI120" s="165">
        <f t="shared" si="64"/>
        <v>0</v>
      </c>
      <c r="AJ120" s="165">
        <f t="shared" si="64"/>
        <v>1</v>
      </c>
      <c r="AK120" s="165">
        <f t="shared" si="64"/>
        <v>0</v>
      </c>
      <c r="AL120" s="165">
        <f t="shared" si="64"/>
        <v>0</v>
      </c>
      <c r="AM120" s="165">
        <f t="shared" si="64"/>
        <v>3</v>
      </c>
      <c r="AN120" s="165">
        <f t="shared" si="64"/>
        <v>2</v>
      </c>
      <c r="AO120" s="165">
        <f t="shared" si="64"/>
        <v>1</v>
      </c>
      <c r="AP120" s="165">
        <f t="shared" si="64"/>
        <v>1</v>
      </c>
      <c r="AQ120" s="165">
        <f t="shared" ref="AQ120:AY120" si="65">COUNTIF(AQ122:AQ139,"P")</f>
        <v>0</v>
      </c>
      <c r="AR120" s="165">
        <f t="shared" si="65"/>
        <v>0</v>
      </c>
      <c r="AS120" s="165">
        <f t="shared" si="65"/>
        <v>1</v>
      </c>
      <c r="AT120" s="165">
        <f t="shared" si="65"/>
        <v>0</v>
      </c>
      <c r="AU120" s="165">
        <f t="shared" si="65"/>
        <v>0</v>
      </c>
      <c r="AV120" s="165">
        <f t="shared" si="65"/>
        <v>1</v>
      </c>
      <c r="AW120" s="165">
        <f t="shared" si="65"/>
        <v>1</v>
      </c>
      <c r="AX120" s="165">
        <f t="shared" si="65"/>
        <v>1</v>
      </c>
      <c r="AY120" s="165">
        <f t="shared" si="65"/>
        <v>0</v>
      </c>
      <c r="AZ120" s="165">
        <f t="shared" ref="AZ120:BL120" si="66">COUNTIF(AZ122:AZ139,"P")</f>
        <v>2</v>
      </c>
      <c r="BA120" s="165">
        <f t="shared" si="66"/>
        <v>2</v>
      </c>
      <c r="BB120" s="165">
        <f t="shared" si="66"/>
        <v>0</v>
      </c>
      <c r="BC120" s="165">
        <f t="shared" si="66"/>
        <v>1</v>
      </c>
      <c r="BD120" s="165">
        <f t="shared" si="66"/>
        <v>1</v>
      </c>
      <c r="BE120" s="165">
        <f t="shared" si="66"/>
        <v>2</v>
      </c>
      <c r="BF120" s="165">
        <f t="shared" si="66"/>
        <v>1</v>
      </c>
      <c r="BG120" s="165">
        <f t="shared" si="66"/>
        <v>0</v>
      </c>
      <c r="BH120" s="165">
        <f t="shared" si="66"/>
        <v>1</v>
      </c>
      <c r="BI120" s="165">
        <f t="shared" si="66"/>
        <v>2</v>
      </c>
      <c r="BJ120" s="165">
        <f t="shared" si="66"/>
        <v>2</v>
      </c>
      <c r="BK120" s="165">
        <f t="shared" si="66"/>
        <v>1</v>
      </c>
      <c r="BL120" s="165">
        <f t="shared" si="66"/>
        <v>0</v>
      </c>
      <c r="BM120" s="301" t="e">
        <f>+SUM(BM123+BM125+BM127+BM129+BM131+BM135+BM137+BM139+#REF!)/SUM(BM122+BM124+BM126+BM128+BM130+BM134+BM136+BM138+#REF!)</f>
        <v>#REF!</v>
      </c>
      <c r="BN120" s="301" t="e">
        <f>+SUM(BN123+BN125+BN127+BN129+BN131+BN135+BN137+BN139+#REF!)/SUM(BN122+BN124+BN126+BN128+BN130+BN134+BN136+BN138+#REF!)</f>
        <v>#REF!</v>
      </c>
      <c r="BO120" s="301" t="e">
        <f>+SUM(BO123+BO125+BO127+BO129+BO131+BO135+BO137+BO139+#REF!)/SUM(BO122+BO124+BO126+BO128+BO130+BO134+BO136+BO138+#REF!)</f>
        <v>#REF!</v>
      </c>
      <c r="BP120" s="301" t="e">
        <f>+SUM(BP123+BP125+BP127+BP129+BP131+BP135+BP137+BP139+#REF!)/SUM(BP122+BP124+BP126+BP128+BP130+BP134+BP136+BP138+#REF!)</f>
        <v>#REF!</v>
      </c>
      <c r="BQ120" s="301" t="e">
        <f>+SUM(BQ123+BQ125+BQ127+BQ129+BQ131+BQ135+BQ137+BQ139+#REF!)/SUM(BQ122+BQ124+BQ126+BQ128+BQ130+BQ134+BQ136+BQ138+#REF!)</f>
        <v>#REF!</v>
      </c>
      <c r="BR120" s="304"/>
      <c r="BS120" s="304"/>
      <c r="BT120" s="304"/>
      <c r="BU120" s="304"/>
      <c r="BV120" s="304"/>
      <c r="BX120" s="205"/>
      <c r="BY120" s="205"/>
      <c r="BZ120" s="205"/>
    </row>
    <row r="121" spans="1:78" s="149" customFormat="1" ht="19.5" customHeight="1" thickBot="1" x14ac:dyDescent="0.3">
      <c r="A121" s="671"/>
      <c r="B121" s="641"/>
      <c r="C121" s="464"/>
      <c r="D121" s="794"/>
      <c r="E121" s="799"/>
      <c r="F121" s="307"/>
      <c r="G121" s="199" t="s">
        <v>80</v>
      </c>
      <c r="H121" s="353"/>
      <c r="I121" s="353"/>
      <c r="J121" s="353"/>
      <c r="K121" s="353"/>
      <c r="L121" s="353"/>
      <c r="M121" s="362"/>
      <c r="N121" s="352"/>
      <c r="O121" s="166">
        <f>COUNTIF(O122:O139,"E")</f>
        <v>0</v>
      </c>
      <c r="P121" s="166">
        <f t="shared" ref="P121:BL121" si="67">COUNTIF(P122:P139,"E")</f>
        <v>0</v>
      </c>
      <c r="Q121" s="166">
        <f t="shared" si="67"/>
        <v>0</v>
      </c>
      <c r="R121" s="166">
        <f t="shared" si="67"/>
        <v>0</v>
      </c>
      <c r="S121" s="166">
        <f t="shared" si="67"/>
        <v>0</v>
      </c>
      <c r="T121" s="166">
        <f t="shared" si="67"/>
        <v>0</v>
      </c>
      <c r="U121" s="166">
        <f t="shared" si="67"/>
        <v>0</v>
      </c>
      <c r="V121" s="166">
        <f t="shared" si="67"/>
        <v>0</v>
      </c>
      <c r="W121" s="166">
        <f t="shared" si="67"/>
        <v>0</v>
      </c>
      <c r="X121" s="166">
        <f t="shared" si="67"/>
        <v>0</v>
      </c>
      <c r="Y121" s="166">
        <f t="shared" si="67"/>
        <v>0</v>
      </c>
      <c r="Z121" s="166">
        <f t="shared" si="67"/>
        <v>0</v>
      </c>
      <c r="AA121" s="166">
        <f t="shared" si="67"/>
        <v>0</v>
      </c>
      <c r="AB121" s="166">
        <f t="shared" si="67"/>
        <v>0</v>
      </c>
      <c r="AC121" s="166">
        <f t="shared" si="67"/>
        <v>0</v>
      </c>
      <c r="AD121" s="166">
        <f t="shared" si="67"/>
        <v>0</v>
      </c>
      <c r="AE121" s="166">
        <f t="shared" si="67"/>
        <v>0</v>
      </c>
      <c r="AF121" s="166">
        <f t="shared" si="67"/>
        <v>0</v>
      </c>
      <c r="AG121" s="166">
        <f t="shared" si="67"/>
        <v>0</v>
      </c>
      <c r="AH121" s="166">
        <f t="shared" si="67"/>
        <v>0</v>
      </c>
      <c r="AI121" s="166">
        <f t="shared" si="67"/>
        <v>0</v>
      </c>
      <c r="AJ121" s="166">
        <f t="shared" si="67"/>
        <v>0</v>
      </c>
      <c r="AK121" s="166">
        <f t="shared" si="67"/>
        <v>0</v>
      </c>
      <c r="AL121" s="166">
        <f t="shared" si="67"/>
        <v>0</v>
      </c>
      <c r="AM121" s="166">
        <f t="shared" si="67"/>
        <v>0</v>
      </c>
      <c r="AN121" s="166">
        <f t="shared" si="67"/>
        <v>0</v>
      </c>
      <c r="AO121" s="166">
        <f t="shared" si="67"/>
        <v>0</v>
      </c>
      <c r="AP121" s="166">
        <f t="shared" si="67"/>
        <v>0</v>
      </c>
      <c r="AQ121" s="166">
        <f t="shared" si="67"/>
        <v>0</v>
      </c>
      <c r="AR121" s="166">
        <f t="shared" si="67"/>
        <v>0</v>
      </c>
      <c r="AS121" s="166">
        <f t="shared" si="67"/>
        <v>0</v>
      </c>
      <c r="AT121" s="166">
        <f t="shared" si="67"/>
        <v>0</v>
      </c>
      <c r="AU121" s="166">
        <f t="shared" si="67"/>
        <v>0</v>
      </c>
      <c r="AV121" s="166">
        <f t="shared" si="67"/>
        <v>0</v>
      </c>
      <c r="AW121" s="166">
        <f t="shared" si="67"/>
        <v>0</v>
      </c>
      <c r="AX121" s="166">
        <f t="shared" si="67"/>
        <v>0</v>
      </c>
      <c r="AY121" s="166">
        <f t="shared" si="67"/>
        <v>0</v>
      </c>
      <c r="AZ121" s="166">
        <f t="shared" si="67"/>
        <v>0</v>
      </c>
      <c r="BA121" s="166">
        <f t="shared" si="67"/>
        <v>0</v>
      </c>
      <c r="BB121" s="166">
        <f t="shared" si="67"/>
        <v>0</v>
      </c>
      <c r="BC121" s="166">
        <f t="shared" si="67"/>
        <v>0</v>
      </c>
      <c r="BD121" s="166">
        <f t="shared" si="67"/>
        <v>0</v>
      </c>
      <c r="BE121" s="166">
        <f t="shared" si="67"/>
        <v>0</v>
      </c>
      <c r="BF121" s="166">
        <f t="shared" si="67"/>
        <v>0</v>
      </c>
      <c r="BG121" s="166">
        <f t="shared" si="67"/>
        <v>0</v>
      </c>
      <c r="BH121" s="166">
        <f t="shared" si="67"/>
        <v>0</v>
      </c>
      <c r="BI121" s="166">
        <f t="shared" si="67"/>
        <v>0</v>
      </c>
      <c r="BJ121" s="166">
        <f t="shared" si="67"/>
        <v>0</v>
      </c>
      <c r="BK121" s="166">
        <f t="shared" si="67"/>
        <v>0</v>
      </c>
      <c r="BL121" s="166">
        <f t="shared" si="67"/>
        <v>0</v>
      </c>
      <c r="BM121" s="302"/>
      <c r="BN121" s="302"/>
      <c r="BO121" s="302"/>
      <c r="BP121" s="302"/>
      <c r="BQ121" s="302"/>
      <c r="BR121" s="305"/>
      <c r="BS121" s="305"/>
      <c r="BT121" s="305"/>
      <c r="BU121" s="305"/>
      <c r="BV121" s="305"/>
      <c r="BX121" s="205"/>
      <c r="BY121" s="205"/>
      <c r="BZ121" s="205"/>
    </row>
    <row r="122" spans="1:78" s="205" customFormat="1" ht="21.75" hidden="1" customHeight="1" outlineLevel="1" x14ac:dyDescent="0.25">
      <c r="A122" s="594"/>
      <c r="B122" s="639"/>
      <c r="C122" s="463"/>
      <c r="D122" s="801" t="s">
        <v>614</v>
      </c>
      <c r="E122" s="802"/>
      <c r="F122" s="694" t="s">
        <v>194</v>
      </c>
      <c r="G122" s="211" t="s">
        <v>76</v>
      </c>
      <c r="H122" s="475" t="s">
        <v>77</v>
      </c>
      <c r="I122" s="475"/>
      <c r="J122" s="475"/>
      <c r="K122" s="475"/>
      <c r="L122" s="475" t="s">
        <v>77</v>
      </c>
      <c r="M122" s="361" t="s">
        <v>192</v>
      </c>
      <c r="N122" s="352" t="s">
        <v>193</v>
      </c>
      <c r="O122" s="211"/>
      <c r="P122" s="211"/>
      <c r="Q122" s="211" t="s">
        <v>76</v>
      </c>
      <c r="R122" s="211" t="s">
        <v>76</v>
      </c>
      <c r="S122" s="211"/>
      <c r="T122" s="211"/>
      <c r="U122" s="211"/>
      <c r="V122" s="211" t="s">
        <v>76</v>
      </c>
      <c r="W122" s="211" t="s">
        <v>76</v>
      </c>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t="s">
        <v>76</v>
      </c>
      <c r="BF122" s="225"/>
      <c r="BG122" s="225"/>
      <c r="BH122" s="225"/>
      <c r="BI122" s="225"/>
      <c r="BJ122" s="211" t="s">
        <v>76</v>
      </c>
      <c r="BK122" s="225"/>
      <c r="BL122" s="225"/>
      <c r="BM122" s="171">
        <f>COUNTIF(O122:AA122,"P")</f>
        <v>4</v>
      </c>
      <c r="BN122" s="172">
        <f>COUNTIF(AB122:AM122,"P")</f>
        <v>0</v>
      </c>
      <c r="BO122" s="172">
        <f>COUNTIF(AN122:AZ122,"P")</f>
        <v>0</v>
      </c>
      <c r="BP122" s="172">
        <f>COUNTIF(BA122:BL122,"P")</f>
        <v>2</v>
      </c>
      <c r="BQ122" s="172">
        <f>SUM(BM122:BP122)</f>
        <v>6</v>
      </c>
      <c r="BR122" s="303">
        <f>+SUM(BM123)/(BM122)</f>
        <v>0</v>
      </c>
      <c r="BS122" s="303" t="e">
        <f>+SUM(BN123)/(BN122)</f>
        <v>#DIV/0!</v>
      </c>
      <c r="BT122" s="303" t="e">
        <f>+SUM(BO123)/(BO122)</f>
        <v>#DIV/0!</v>
      </c>
      <c r="BU122" s="303">
        <f>+SUM(BP123)/(BP122)</f>
        <v>0</v>
      </c>
      <c r="BV122" s="303">
        <f>+SUM(BQ123)/(BQ122)</f>
        <v>0</v>
      </c>
      <c r="BW122" s="149"/>
    </row>
    <row r="123" spans="1:78" s="205" customFormat="1" ht="19.5" hidden="1" customHeight="1" outlineLevel="1" x14ac:dyDescent="0.25">
      <c r="A123" s="594"/>
      <c r="B123" s="640"/>
      <c r="C123" s="646"/>
      <c r="D123" s="803"/>
      <c r="E123" s="804"/>
      <c r="F123" s="695"/>
      <c r="G123" s="211" t="s">
        <v>80</v>
      </c>
      <c r="H123" s="476"/>
      <c r="I123" s="476"/>
      <c r="J123" s="476"/>
      <c r="K123" s="476"/>
      <c r="L123" s="476"/>
      <c r="M123" s="362"/>
      <c r="N123" s="352"/>
      <c r="O123" s="173"/>
      <c r="P123" s="173"/>
      <c r="Q123" s="173"/>
      <c r="R123" s="173"/>
      <c r="S123" s="173"/>
      <c r="T123" s="174"/>
      <c r="U123" s="174"/>
      <c r="V123" s="174"/>
      <c r="W123" s="173"/>
      <c r="X123" s="174"/>
      <c r="Y123" s="174"/>
      <c r="Z123" s="174"/>
      <c r="AA123" s="174"/>
      <c r="AB123" s="174"/>
      <c r="AC123" s="174"/>
      <c r="AD123" s="174"/>
      <c r="AE123" s="174"/>
      <c r="AF123" s="174"/>
      <c r="AG123" s="174"/>
      <c r="AH123" s="174"/>
      <c r="AI123" s="174"/>
      <c r="AJ123" s="174"/>
      <c r="AK123" s="174"/>
      <c r="AL123" s="174"/>
      <c r="AM123" s="174"/>
      <c r="AN123" s="174"/>
      <c r="AO123" s="174"/>
      <c r="AP123" s="174"/>
      <c r="AQ123" s="174"/>
      <c r="AR123" s="174"/>
      <c r="AS123" s="174"/>
      <c r="AT123" s="174"/>
      <c r="AU123" s="174"/>
      <c r="AV123" s="174"/>
      <c r="AW123" s="174"/>
      <c r="AX123" s="174"/>
      <c r="AY123" s="174"/>
      <c r="AZ123" s="174"/>
      <c r="BA123" s="174"/>
      <c r="BB123" s="174"/>
      <c r="BC123" s="174"/>
      <c r="BD123" s="174"/>
      <c r="BE123" s="174"/>
      <c r="BF123" s="174"/>
      <c r="BG123" s="174"/>
      <c r="BH123" s="174"/>
      <c r="BI123" s="174"/>
      <c r="BJ123" s="174"/>
      <c r="BK123" s="174"/>
      <c r="BL123" s="174"/>
      <c r="BM123" s="175">
        <f>COUNTIF(O123:AA123,"E")</f>
        <v>0</v>
      </c>
      <c r="BN123" s="176">
        <f>COUNTIF(AB123:AM123,"E")</f>
        <v>0</v>
      </c>
      <c r="BO123" s="176">
        <f>COUNTIF(AN123:AZ123,"E")</f>
        <v>0</v>
      </c>
      <c r="BP123" s="176">
        <f>COUNTIF(BA123:BL123,"E")</f>
        <v>0</v>
      </c>
      <c r="BQ123" s="177">
        <f>SUM(BM123:BP123)</f>
        <v>0</v>
      </c>
      <c r="BR123" s="303"/>
      <c r="BS123" s="303"/>
      <c r="BT123" s="303"/>
      <c r="BU123" s="303"/>
      <c r="BV123" s="303"/>
      <c r="BW123" s="149"/>
    </row>
    <row r="124" spans="1:78" s="205" customFormat="1" ht="19.5" hidden="1" customHeight="1" outlineLevel="1" x14ac:dyDescent="0.25">
      <c r="A124" s="200"/>
      <c r="B124" s="640"/>
      <c r="C124" s="646"/>
      <c r="D124" s="805" t="s">
        <v>195</v>
      </c>
      <c r="E124" s="721" t="s">
        <v>196</v>
      </c>
      <c r="F124" s="694" t="s">
        <v>197</v>
      </c>
      <c r="G124" s="211" t="s">
        <v>76</v>
      </c>
      <c r="H124" s="475" t="s">
        <v>77</v>
      </c>
      <c r="I124" s="475"/>
      <c r="J124" s="475"/>
      <c r="K124" s="475"/>
      <c r="L124" s="475" t="s">
        <v>77</v>
      </c>
      <c r="M124" s="361" t="s">
        <v>192</v>
      </c>
      <c r="N124" s="311" t="s">
        <v>193</v>
      </c>
      <c r="O124" s="169"/>
      <c r="P124" s="169"/>
      <c r="Q124" s="169"/>
      <c r="R124" s="169"/>
      <c r="S124" s="169"/>
      <c r="T124" s="170"/>
      <c r="U124" s="170"/>
      <c r="V124" s="170"/>
      <c r="W124" s="169"/>
      <c r="X124" s="170"/>
      <c r="Y124" s="170"/>
      <c r="Z124" s="170" t="s">
        <v>76</v>
      </c>
      <c r="AA124" s="170"/>
      <c r="AB124" s="170"/>
      <c r="AC124" s="170"/>
      <c r="AD124" s="170"/>
      <c r="AE124" s="170"/>
      <c r="AF124" s="170"/>
      <c r="AG124" s="170"/>
      <c r="AH124" s="170"/>
      <c r="AI124" s="170"/>
      <c r="AJ124" s="170"/>
      <c r="AK124" s="170"/>
      <c r="AL124" s="170"/>
      <c r="AM124" s="170" t="s">
        <v>76</v>
      </c>
      <c r="AN124" s="170"/>
      <c r="AO124" s="170"/>
      <c r="AP124" s="170"/>
      <c r="AQ124" s="170"/>
      <c r="AR124" s="170"/>
      <c r="AS124" s="170"/>
      <c r="AT124" s="170"/>
      <c r="AU124" s="170"/>
      <c r="AV124" s="170"/>
      <c r="AW124" s="170"/>
      <c r="AX124" s="170"/>
      <c r="AY124" s="170"/>
      <c r="AZ124" s="170" t="s">
        <v>76</v>
      </c>
      <c r="BA124" s="170"/>
      <c r="BB124" s="170"/>
      <c r="BC124" s="170"/>
      <c r="BD124" s="170"/>
      <c r="BE124" s="170"/>
      <c r="BF124" s="170"/>
      <c r="BG124" s="170"/>
      <c r="BH124" s="170" t="s">
        <v>76</v>
      </c>
      <c r="BI124" s="170"/>
      <c r="BJ124" s="170"/>
      <c r="BK124" s="170"/>
      <c r="BL124" s="170"/>
      <c r="BM124" s="171">
        <f>COUNTIF(O124:AA124,"P")</f>
        <v>1</v>
      </c>
      <c r="BN124" s="172">
        <f>COUNTIF(AB124:AM124,"P")</f>
        <v>1</v>
      </c>
      <c r="BO124" s="172">
        <f>COUNTIF(AN124:AZ124,"P")</f>
        <v>1</v>
      </c>
      <c r="BP124" s="172">
        <f>COUNTIF(BA124:BL124,"P")</f>
        <v>1</v>
      </c>
      <c r="BQ124" s="172">
        <f t="shared" ref="BQ124:BQ137" si="68">SUM(BM124:BP124)</f>
        <v>4</v>
      </c>
      <c r="BR124" s="303">
        <f>+SUM(BM125)/(BM124)</f>
        <v>0</v>
      </c>
      <c r="BS124" s="303">
        <f>+SUM(BN125)/(BN124)</f>
        <v>0</v>
      </c>
      <c r="BT124" s="303">
        <f>+SUM(BO125)/(BO124)</f>
        <v>0</v>
      </c>
      <c r="BU124" s="303">
        <f>+SUM(BP125)/(BP124)</f>
        <v>0</v>
      </c>
      <c r="BV124" s="303">
        <f>+SUM(BQ125)/(BQ124)</f>
        <v>0</v>
      </c>
      <c r="BW124" s="149"/>
    </row>
    <row r="125" spans="1:78" s="205" customFormat="1" ht="19.5" hidden="1" customHeight="1" outlineLevel="1" x14ac:dyDescent="0.25">
      <c r="A125" s="200"/>
      <c r="B125" s="640"/>
      <c r="C125" s="646"/>
      <c r="D125" s="806"/>
      <c r="E125" s="722"/>
      <c r="F125" s="695"/>
      <c r="G125" s="211" t="s">
        <v>80</v>
      </c>
      <c r="H125" s="476"/>
      <c r="I125" s="476"/>
      <c r="J125" s="476"/>
      <c r="K125" s="476"/>
      <c r="L125" s="476"/>
      <c r="M125" s="362"/>
      <c r="N125" s="312"/>
      <c r="O125" s="173"/>
      <c r="P125" s="173"/>
      <c r="Q125" s="173"/>
      <c r="R125" s="173"/>
      <c r="S125" s="173"/>
      <c r="T125" s="174"/>
      <c r="U125" s="174"/>
      <c r="V125" s="174"/>
      <c r="W125" s="173"/>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c r="BI125" s="174"/>
      <c r="BJ125" s="174"/>
      <c r="BK125" s="174"/>
      <c r="BL125" s="174"/>
      <c r="BM125" s="175">
        <f>COUNTIF(O125:AA125,"E")</f>
        <v>0</v>
      </c>
      <c r="BN125" s="176">
        <f>COUNTIF(AB125:AM125,"E")</f>
        <v>0</v>
      </c>
      <c r="BO125" s="176">
        <f>COUNTIF(AN125:AZ125,"E")</f>
        <v>0</v>
      </c>
      <c r="BP125" s="176">
        <f>COUNTIF(BA125:BL125,"E")</f>
        <v>0</v>
      </c>
      <c r="BQ125" s="177">
        <f t="shared" si="68"/>
        <v>0</v>
      </c>
      <c r="BR125" s="303"/>
      <c r="BS125" s="303"/>
      <c r="BT125" s="303"/>
      <c r="BU125" s="303"/>
      <c r="BV125" s="303"/>
      <c r="BW125" s="149"/>
    </row>
    <row r="126" spans="1:78" s="205" customFormat="1" ht="19.5" hidden="1" customHeight="1" outlineLevel="1" x14ac:dyDescent="0.25">
      <c r="A126" s="200"/>
      <c r="B126" s="640"/>
      <c r="C126" s="646"/>
      <c r="D126" s="806"/>
      <c r="E126" s="725" t="s">
        <v>198</v>
      </c>
      <c r="F126" s="694" t="s">
        <v>199</v>
      </c>
      <c r="G126" s="211" t="s">
        <v>76</v>
      </c>
      <c r="H126" s="475" t="s">
        <v>77</v>
      </c>
      <c r="I126" s="475"/>
      <c r="J126" s="475"/>
      <c r="K126" s="475"/>
      <c r="L126" s="475" t="s">
        <v>77</v>
      </c>
      <c r="M126" s="361" t="s">
        <v>192</v>
      </c>
      <c r="N126" s="311" t="s">
        <v>193</v>
      </c>
      <c r="O126" s="211"/>
      <c r="P126" s="211"/>
      <c r="Q126" s="211"/>
      <c r="R126" s="211"/>
      <c r="S126" s="211"/>
      <c r="T126" s="225"/>
      <c r="U126" s="225"/>
      <c r="V126" s="225" t="s">
        <v>76</v>
      </c>
      <c r="W126" s="211"/>
      <c r="X126" s="225"/>
      <c r="Y126" s="225"/>
      <c r="Z126" s="225"/>
      <c r="AA126" s="225"/>
      <c r="AB126" s="225"/>
      <c r="AC126" s="225"/>
      <c r="AD126" s="225"/>
      <c r="AE126" s="225" t="s">
        <v>76</v>
      </c>
      <c r="AF126" s="225"/>
      <c r="AG126" s="225"/>
      <c r="AH126" s="225"/>
      <c r="AI126" s="225"/>
      <c r="AJ126" s="225"/>
      <c r="AK126" s="225"/>
      <c r="AL126" s="225"/>
      <c r="AM126" s="225" t="s">
        <v>76</v>
      </c>
      <c r="AN126" s="225"/>
      <c r="AO126" s="225"/>
      <c r="AP126" s="225"/>
      <c r="AQ126" s="225"/>
      <c r="AR126" s="225"/>
      <c r="AS126" s="225"/>
      <c r="AT126" s="225"/>
      <c r="AU126" s="225"/>
      <c r="AV126" s="225" t="s">
        <v>76</v>
      </c>
      <c r="AW126" s="225"/>
      <c r="AX126" s="225"/>
      <c r="AY126" s="225"/>
      <c r="AZ126" s="225"/>
      <c r="BA126" s="225"/>
      <c r="BB126" s="225"/>
      <c r="BC126" s="225"/>
      <c r="BD126" s="225" t="s">
        <v>76</v>
      </c>
      <c r="BE126" s="225"/>
      <c r="BF126" s="225"/>
      <c r="BG126" s="225"/>
      <c r="BH126" s="225"/>
      <c r="BI126" s="225"/>
      <c r="BJ126" s="225"/>
      <c r="BK126" s="225" t="s">
        <v>76</v>
      </c>
      <c r="BL126" s="225"/>
      <c r="BM126" s="171">
        <f>COUNTIF(O126:AA126,"P")</f>
        <v>1</v>
      </c>
      <c r="BN126" s="172">
        <f>COUNTIF(AB126:AM126,"P")</f>
        <v>2</v>
      </c>
      <c r="BO126" s="172">
        <f>COUNTIF(AN126:AZ126,"P")</f>
        <v>1</v>
      </c>
      <c r="BP126" s="172">
        <f>COUNTIF(BA126:BL126,"P")</f>
        <v>2</v>
      </c>
      <c r="BQ126" s="172">
        <f t="shared" si="68"/>
        <v>6</v>
      </c>
      <c r="BR126" s="303">
        <f>+SUM(BM127)/(BM126)</f>
        <v>0</v>
      </c>
      <c r="BS126" s="303">
        <f>+SUM(BN127)/(BN126)</f>
        <v>0</v>
      </c>
      <c r="BT126" s="303">
        <f>+SUM(BO127)/(BO126)</f>
        <v>0</v>
      </c>
      <c r="BU126" s="303">
        <f>+SUM(BP127)/(BP126)</f>
        <v>0</v>
      </c>
      <c r="BV126" s="303">
        <f>+SUM(BQ127)/(BQ126)</f>
        <v>0</v>
      </c>
      <c r="BW126" s="149"/>
    </row>
    <row r="127" spans="1:78" s="205" customFormat="1" ht="19.5" hidden="1" customHeight="1" outlineLevel="1" x14ac:dyDescent="0.25">
      <c r="A127" s="200"/>
      <c r="B127" s="640"/>
      <c r="C127" s="646"/>
      <c r="D127" s="806"/>
      <c r="E127" s="726"/>
      <c r="F127" s="695"/>
      <c r="G127" s="211" t="s">
        <v>80</v>
      </c>
      <c r="H127" s="476"/>
      <c r="I127" s="476"/>
      <c r="J127" s="476"/>
      <c r="K127" s="476"/>
      <c r="L127" s="476"/>
      <c r="M127" s="362"/>
      <c r="N127" s="312"/>
      <c r="O127" s="173"/>
      <c r="P127" s="173"/>
      <c r="Q127" s="173"/>
      <c r="R127" s="173"/>
      <c r="S127" s="173"/>
      <c r="T127" s="174"/>
      <c r="U127" s="174"/>
      <c r="V127" s="174"/>
      <c r="W127" s="173"/>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I127" s="174"/>
      <c r="BJ127" s="174"/>
      <c r="BK127" s="174"/>
      <c r="BL127" s="174"/>
      <c r="BM127" s="175">
        <f>COUNTIF(O127:AA127,"E")</f>
        <v>0</v>
      </c>
      <c r="BN127" s="176">
        <f>COUNTIF(AB127:AM127,"E")</f>
        <v>0</v>
      </c>
      <c r="BO127" s="176">
        <f>COUNTIF(AN127:AZ127,"E")</f>
        <v>0</v>
      </c>
      <c r="BP127" s="176">
        <f>COUNTIF(BA127:BL127,"E")</f>
        <v>0</v>
      </c>
      <c r="BQ127" s="177">
        <f t="shared" si="68"/>
        <v>0</v>
      </c>
      <c r="BR127" s="303"/>
      <c r="BS127" s="303"/>
      <c r="BT127" s="303"/>
      <c r="BU127" s="303"/>
      <c r="BV127" s="303"/>
      <c r="BW127" s="149"/>
    </row>
    <row r="128" spans="1:78" s="205" customFormat="1" ht="19.5" hidden="1" customHeight="1" outlineLevel="1" x14ac:dyDescent="0.25">
      <c r="A128" s="200"/>
      <c r="B128" s="640"/>
      <c r="C128" s="646"/>
      <c r="D128" s="806"/>
      <c r="E128" s="721" t="s">
        <v>200</v>
      </c>
      <c r="F128" s="694" t="s">
        <v>139</v>
      </c>
      <c r="G128" s="211" t="s">
        <v>76</v>
      </c>
      <c r="H128" s="475" t="s">
        <v>77</v>
      </c>
      <c r="I128" s="475"/>
      <c r="J128" s="475"/>
      <c r="K128" s="475"/>
      <c r="L128" s="475" t="s">
        <v>77</v>
      </c>
      <c r="M128" s="361" t="s">
        <v>192</v>
      </c>
      <c r="N128" s="311" t="s">
        <v>193</v>
      </c>
      <c r="O128" s="169"/>
      <c r="P128" s="169"/>
      <c r="Q128" s="169"/>
      <c r="R128" s="169"/>
      <c r="S128" s="169"/>
      <c r="T128" s="170"/>
      <c r="U128" s="170"/>
      <c r="V128" s="170"/>
      <c r="W128" s="169"/>
      <c r="X128" s="170"/>
      <c r="Y128" s="170"/>
      <c r="Z128" s="170"/>
      <c r="AA128" s="170"/>
      <c r="AB128" s="170"/>
      <c r="AC128" s="170"/>
      <c r="AD128" s="170" t="s">
        <v>76</v>
      </c>
      <c r="AE128" s="170"/>
      <c r="AF128" s="168"/>
      <c r="AG128" s="170"/>
      <c r="AH128" s="170"/>
      <c r="AI128" s="170"/>
      <c r="AJ128" s="170"/>
      <c r="AK128" s="170"/>
      <c r="AL128" s="170"/>
      <c r="AM128" s="170"/>
      <c r="AN128" s="170"/>
      <c r="AO128" s="170"/>
      <c r="AP128" s="170" t="s">
        <v>76</v>
      </c>
      <c r="AQ128" s="170"/>
      <c r="AR128" s="170"/>
      <c r="AS128" s="170"/>
      <c r="AT128" s="170"/>
      <c r="AU128" s="170"/>
      <c r="AV128" s="170"/>
      <c r="AW128" s="170"/>
      <c r="AX128" s="170"/>
      <c r="AY128" s="170"/>
      <c r="AZ128" s="170"/>
      <c r="BA128" s="170"/>
      <c r="BB128" s="170"/>
      <c r="BC128" s="170" t="s">
        <v>76</v>
      </c>
      <c r="BD128" s="170"/>
      <c r="BE128" s="170"/>
      <c r="BF128" s="170"/>
      <c r="BG128" s="170"/>
      <c r="BH128" s="170"/>
      <c r="BI128" s="170"/>
      <c r="BJ128" s="170"/>
      <c r="BK128" s="170"/>
      <c r="BL128" s="170"/>
      <c r="BM128" s="171">
        <f>COUNTIF(O128:AA128,"P")</f>
        <v>0</v>
      </c>
      <c r="BN128" s="172">
        <f>COUNTIF(AB128:AM128,"P")</f>
        <v>1</v>
      </c>
      <c r="BO128" s="172">
        <f>COUNTIF(AN128:AZ128,"P")</f>
        <v>1</v>
      </c>
      <c r="BP128" s="172">
        <f>COUNTIF(BA128:BL128,"P")</f>
        <v>1</v>
      </c>
      <c r="BQ128" s="172">
        <f t="shared" si="68"/>
        <v>3</v>
      </c>
      <c r="BR128" s="303" t="e">
        <f>+SUM(BM129)/(BM128)</f>
        <v>#DIV/0!</v>
      </c>
      <c r="BS128" s="303">
        <f>+SUM(BN129)/(BN128)</f>
        <v>0</v>
      </c>
      <c r="BT128" s="303">
        <f>+SUM(BO129)/(BO128)</f>
        <v>0</v>
      </c>
      <c r="BU128" s="303">
        <f>+SUM(BP129)/(BP128)</f>
        <v>0</v>
      </c>
      <c r="BV128" s="303">
        <f>+SUM(BQ129)/(BQ128)</f>
        <v>0</v>
      </c>
      <c r="BW128" s="149"/>
    </row>
    <row r="129" spans="1:75" s="205" customFormat="1" ht="19.5" hidden="1" customHeight="1" outlineLevel="1" x14ac:dyDescent="0.25">
      <c r="A129" s="200"/>
      <c r="B129" s="640"/>
      <c r="C129" s="646"/>
      <c r="D129" s="806"/>
      <c r="E129" s="722"/>
      <c r="F129" s="695"/>
      <c r="G129" s="211" t="s">
        <v>80</v>
      </c>
      <c r="H129" s="476"/>
      <c r="I129" s="476"/>
      <c r="J129" s="476"/>
      <c r="K129" s="476"/>
      <c r="L129" s="476"/>
      <c r="M129" s="362"/>
      <c r="N129" s="312"/>
      <c r="O129" s="173"/>
      <c r="P129" s="173"/>
      <c r="Q129" s="173"/>
      <c r="R129" s="173"/>
      <c r="S129" s="173"/>
      <c r="T129" s="174"/>
      <c r="U129" s="174"/>
      <c r="V129" s="174"/>
      <c r="W129" s="173"/>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5">
        <f>COUNTIF(O129:AA129,"E")</f>
        <v>0</v>
      </c>
      <c r="BN129" s="176">
        <f>COUNTIF(AB129:AM129,"E")</f>
        <v>0</v>
      </c>
      <c r="BO129" s="176">
        <f>COUNTIF(AN129:AZ129,"E")</f>
        <v>0</v>
      </c>
      <c r="BP129" s="176">
        <f>COUNTIF(BA129:BL129,"E")</f>
        <v>0</v>
      </c>
      <c r="BQ129" s="177">
        <f t="shared" si="68"/>
        <v>0</v>
      </c>
      <c r="BR129" s="303"/>
      <c r="BS129" s="303"/>
      <c r="BT129" s="303"/>
      <c r="BU129" s="303"/>
      <c r="BV129" s="303"/>
      <c r="BW129" s="149"/>
    </row>
    <row r="130" spans="1:75" s="205" customFormat="1" ht="19.5" hidden="1" customHeight="1" outlineLevel="1" x14ac:dyDescent="0.25">
      <c r="A130" s="594"/>
      <c r="B130" s="640"/>
      <c r="C130" s="646"/>
      <c r="D130" s="806"/>
      <c r="E130" s="721" t="s">
        <v>201</v>
      </c>
      <c r="F130" s="496" t="s">
        <v>202</v>
      </c>
      <c r="G130" s="211" t="s">
        <v>76</v>
      </c>
      <c r="H130" s="475" t="s">
        <v>77</v>
      </c>
      <c r="I130" s="475"/>
      <c r="J130" s="475"/>
      <c r="K130" s="475"/>
      <c r="L130" s="475" t="s">
        <v>77</v>
      </c>
      <c r="M130" s="361" t="s">
        <v>192</v>
      </c>
      <c r="N130" s="352" t="s">
        <v>193</v>
      </c>
      <c r="O130" s="169" t="s">
        <v>76</v>
      </c>
      <c r="P130" s="169"/>
      <c r="Q130" s="169"/>
      <c r="R130" s="169"/>
      <c r="S130" s="169" t="s">
        <v>76</v>
      </c>
      <c r="T130" s="170"/>
      <c r="U130" s="170"/>
      <c r="V130" s="170"/>
      <c r="W130" s="169" t="s">
        <v>76</v>
      </c>
      <c r="X130" s="170"/>
      <c r="Y130" s="170"/>
      <c r="Z130" s="170"/>
      <c r="AA130" s="170"/>
      <c r="AB130" s="170" t="s">
        <v>76</v>
      </c>
      <c r="AC130" s="170"/>
      <c r="AD130" s="170"/>
      <c r="AE130" s="170"/>
      <c r="AF130" s="170" t="s">
        <v>76</v>
      </c>
      <c r="AG130" s="170"/>
      <c r="AH130" s="170"/>
      <c r="AI130" s="170"/>
      <c r="AJ130" s="170" t="s">
        <v>76</v>
      </c>
      <c r="AK130" s="170"/>
      <c r="AL130" s="170"/>
      <c r="AM130" s="170"/>
      <c r="AN130" s="170" t="s">
        <v>76</v>
      </c>
      <c r="AO130" s="170"/>
      <c r="AP130" s="170"/>
      <c r="AQ130" s="170"/>
      <c r="AR130" s="170"/>
      <c r="AS130" s="170" t="s">
        <v>76</v>
      </c>
      <c r="AT130" s="170"/>
      <c r="AU130" s="170"/>
      <c r="AV130" s="170"/>
      <c r="AW130" s="170" t="s">
        <v>76</v>
      </c>
      <c r="AX130" s="170"/>
      <c r="AY130" s="170"/>
      <c r="AZ130" s="170"/>
      <c r="BA130" s="170" t="s">
        <v>76</v>
      </c>
      <c r="BB130" s="170"/>
      <c r="BC130" s="170"/>
      <c r="BD130" s="170"/>
      <c r="BE130" s="170" t="s">
        <v>76</v>
      </c>
      <c r="BF130" s="170"/>
      <c r="BG130" s="170"/>
      <c r="BH130" s="170"/>
      <c r="BI130" s="170" t="s">
        <v>76</v>
      </c>
      <c r="BJ130" s="170"/>
      <c r="BK130" s="170"/>
      <c r="BL130" s="170"/>
      <c r="BM130" s="171">
        <f>COUNTIF(O130:AA130,"P")</f>
        <v>3</v>
      </c>
      <c r="BN130" s="172">
        <f>COUNTIF(AB130:AM130,"P")</f>
        <v>3</v>
      </c>
      <c r="BO130" s="172">
        <f>COUNTIF(AN130:AZ130,"P")</f>
        <v>3</v>
      </c>
      <c r="BP130" s="172">
        <f>COUNTIF(BA130:BL130,"P")</f>
        <v>3</v>
      </c>
      <c r="BQ130" s="172">
        <f t="shared" si="68"/>
        <v>12</v>
      </c>
      <c r="BR130" s="308">
        <f>+SUM(BM131)/(BM130)</f>
        <v>0</v>
      </c>
      <c r="BS130" s="308">
        <f>+SUM(BN131)/(BN130)</f>
        <v>0</v>
      </c>
      <c r="BT130" s="308">
        <f>+SUM(BO131)/(BO130)</f>
        <v>0</v>
      </c>
      <c r="BU130" s="308">
        <f>+SUM(BP131)/(BP130)</f>
        <v>0</v>
      </c>
      <c r="BV130" s="308">
        <f>+SUM(BQ131)/(BQ130)</f>
        <v>0</v>
      </c>
      <c r="BW130" s="149"/>
    </row>
    <row r="131" spans="1:75" s="205" customFormat="1" ht="19.5" hidden="1" customHeight="1" outlineLevel="1" x14ac:dyDescent="0.25">
      <c r="A131" s="594"/>
      <c r="B131" s="640"/>
      <c r="C131" s="646"/>
      <c r="D131" s="806"/>
      <c r="E131" s="722"/>
      <c r="F131" s="489"/>
      <c r="G131" s="211" t="s">
        <v>80</v>
      </c>
      <c r="H131" s="476"/>
      <c r="I131" s="476"/>
      <c r="J131" s="476"/>
      <c r="K131" s="476"/>
      <c r="L131" s="476"/>
      <c r="M131" s="362"/>
      <c r="N131" s="352"/>
      <c r="O131" s="173"/>
      <c r="P131" s="173"/>
      <c r="Q131" s="173"/>
      <c r="R131" s="173"/>
      <c r="S131" s="173"/>
      <c r="T131" s="174"/>
      <c r="U131" s="174"/>
      <c r="V131" s="174"/>
      <c r="W131" s="173"/>
      <c r="X131" s="174"/>
      <c r="Y131" s="174"/>
      <c r="Z131" s="174"/>
      <c r="AA131" s="174"/>
      <c r="AB131" s="174"/>
      <c r="AC131" s="174"/>
      <c r="AD131" s="174"/>
      <c r="AE131" s="174"/>
      <c r="AF131" s="174"/>
      <c r="AG131" s="174"/>
      <c r="AH131" s="174"/>
      <c r="AI131" s="174"/>
      <c r="AJ131" s="174"/>
      <c r="AK131" s="174"/>
      <c r="AL131" s="174"/>
      <c r="AM131" s="174"/>
      <c r="AN131" s="174"/>
      <c r="AO131" s="174"/>
      <c r="AP131" s="174"/>
      <c r="AQ131" s="174"/>
      <c r="AR131" s="174"/>
      <c r="AS131" s="174"/>
      <c r="AT131" s="174"/>
      <c r="AU131" s="174"/>
      <c r="AV131" s="174"/>
      <c r="AW131" s="174"/>
      <c r="AX131" s="174"/>
      <c r="AY131" s="174"/>
      <c r="AZ131" s="174"/>
      <c r="BA131" s="174"/>
      <c r="BB131" s="174"/>
      <c r="BC131" s="174"/>
      <c r="BD131" s="174"/>
      <c r="BE131" s="174"/>
      <c r="BF131" s="174"/>
      <c r="BG131" s="174"/>
      <c r="BH131" s="174"/>
      <c r="BI131" s="174"/>
      <c r="BJ131" s="174"/>
      <c r="BK131" s="174"/>
      <c r="BL131" s="174"/>
      <c r="BM131" s="175">
        <f>COUNTIF(O131:AA131,"E")</f>
        <v>0</v>
      </c>
      <c r="BN131" s="176">
        <f>COUNTIF(AB131:AM131,"E")</f>
        <v>0</v>
      </c>
      <c r="BO131" s="176">
        <f>COUNTIF(AN131:AZ131,"E")</f>
        <v>0</v>
      </c>
      <c r="BP131" s="176">
        <f>COUNTIF(BA131:BL131,"E")</f>
        <v>0</v>
      </c>
      <c r="BQ131" s="177">
        <f t="shared" si="68"/>
        <v>0</v>
      </c>
      <c r="BR131" s="309"/>
      <c r="BS131" s="309"/>
      <c r="BT131" s="309"/>
      <c r="BU131" s="309"/>
      <c r="BV131" s="309"/>
      <c r="BW131" s="149"/>
    </row>
    <row r="132" spans="1:75" s="205" customFormat="1" ht="19.5" hidden="1" customHeight="1" outlineLevel="1" x14ac:dyDescent="0.25">
      <c r="A132" s="200"/>
      <c r="B132" s="640"/>
      <c r="C132" s="646"/>
      <c r="D132" s="806"/>
      <c r="E132" s="721" t="s">
        <v>203</v>
      </c>
      <c r="F132" s="496" t="s">
        <v>204</v>
      </c>
      <c r="G132" s="211" t="s">
        <v>76</v>
      </c>
      <c r="H132" s="475" t="s">
        <v>77</v>
      </c>
      <c r="I132" s="475"/>
      <c r="J132" s="475"/>
      <c r="K132" s="475"/>
      <c r="L132" s="475" t="s">
        <v>77</v>
      </c>
      <c r="M132" s="361" t="s">
        <v>192</v>
      </c>
      <c r="N132" s="352" t="s">
        <v>193</v>
      </c>
      <c r="O132" s="169"/>
      <c r="P132" s="169"/>
      <c r="Q132" s="169"/>
      <c r="R132" s="169"/>
      <c r="S132" s="169"/>
      <c r="T132" s="170"/>
      <c r="U132" s="170"/>
      <c r="V132" s="170"/>
      <c r="W132" s="169"/>
      <c r="X132" s="170" t="s">
        <v>76</v>
      </c>
      <c r="Y132" s="170"/>
      <c r="Z132" s="170"/>
      <c r="AA132" s="170"/>
      <c r="AB132" s="170"/>
      <c r="AC132" s="170"/>
      <c r="AD132" s="170"/>
      <c r="AE132" s="170"/>
      <c r="AF132" s="170"/>
      <c r="AG132" s="170" t="s">
        <v>76</v>
      </c>
      <c r="AH132" s="170"/>
      <c r="AI132" s="170"/>
      <c r="AJ132" s="170"/>
      <c r="AK132" s="170"/>
      <c r="AL132" s="170"/>
      <c r="AM132" s="170"/>
      <c r="AN132" s="170"/>
      <c r="AO132" s="170" t="s">
        <v>76</v>
      </c>
      <c r="AP132" s="170"/>
      <c r="AQ132" s="170"/>
      <c r="AR132" s="170"/>
      <c r="AS132" s="170"/>
      <c r="AT132" s="170"/>
      <c r="AU132" s="170"/>
      <c r="AV132" s="170"/>
      <c r="AW132" s="170"/>
      <c r="AX132" s="170" t="s">
        <v>76</v>
      </c>
      <c r="AY132" s="170"/>
      <c r="AZ132" s="170"/>
      <c r="BA132" s="170"/>
      <c r="BB132" s="170"/>
      <c r="BC132" s="170"/>
      <c r="BD132" s="170"/>
      <c r="BE132" s="170"/>
      <c r="BF132" s="170" t="s">
        <v>76</v>
      </c>
      <c r="BG132" s="170"/>
      <c r="BH132" s="170"/>
      <c r="BI132" s="170"/>
      <c r="BJ132" s="170"/>
      <c r="BK132" s="170"/>
      <c r="BL132" s="170"/>
      <c r="BM132" s="171">
        <f>COUNTIF(O132:AA132,"P")</f>
        <v>1</v>
      </c>
      <c r="BN132" s="172">
        <f>COUNTIF(AB132:AM132,"P")</f>
        <v>1</v>
      </c>
      <c r="BO132" s="172">
        <f>COUNTIF(AN132:AZ132,"P")</f>
        <v>2</v>
      </c>
      <c r="BP132" s="172">
        <f>COUNTIF(BA132:BL132,"P")</f>
        <v>1</v>
      </c>
      <c r="BQ132" s="172">
        <f t="shared" ref="BQ132" si="69">SUM(BM132:BP132)</f>
        <v>5</v>
      </c>
      <c r="BR132" s="308">
        <f>+SUM(BM133)/(BM132)</f>
        <v>0</v>
      </c>
      <c r="BS132" s="308">
        <f t="shared" ref="BS132:BV132" si="70">+SUM(BN133)/(BN132)</f>
        <v>0</v>
      </c>
      <c r="BT132" s="308">
        <f t="shared" si="70"/>
        <v>0</v>
      </c>
      <c r="BU132" s="308">
        <f t="shared" si="70"/>
        <v>0</v>
      </c>
      <c r="BV132" s="308">
        <f t="shared" si="70"/>
        <v>0</v>
      </c>
      <c r="BW132" s="149"/>
    </row>
    <row r="133" spans="1:75" s="205" customFormat="1" ht="19.5" hidden="1" customHeight="1" outlineLevel="1" x14ac:dyDescent="0.25">
      <c r="A133" s="200"/>
      <c r="B133" s="640"/>
      <c r="C133" s="646"/>
      <c r="D133" s="806"/>
      <c r="E133" s="722"/>
      <c r="F133" s="489"/>
      <c r="G133" s="211" t="s">
        <v>80</v>
      </c>
      <c r="H133" s="476"/>
      <c r="I133" s="476"/>
      <c r="J133" s="476"/>
      <c r="K133" s="476"/>
      <c r="L133" s="476"/>
      <c r="M133" s="362"/>
      <c r="N133" s="352"/>
      <c r="O133" s="173"/>
      <c r="P133" s="173"/>
      <c r="Q133" s="173"/>
      <c r="R133" s="173"/>
      <c r="S133" s="173"/>
      <c r="T133" s="174"/>
      <c r="U133" s="174"/>
      <c r="V133" s="174"/>
      <c r="W133" s="173"/>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175">
        <f t="shared" ref="BM133" si="71">COUNTIF(O133:AA133,"E")</f>
        <v>0</v>
      </c>
      <c r="BN133" s="176">
        <f t="shared" ref="BN133" si="72">COUNTIF(AB133:AM133,"E")</f>
        <v>0</v>
      </c>
      <c r="BO133" s="176">
        <f t="shared" ref="BO133" si="73">COUNTIF(AN133:AZ133,"E")</f>
        <v>0</v>
      </c>
      <c r="BP133" s="176">
        <f t="shared" ref="BP133" si="74">COUNTIF(BA133:BL133,"E")</f>
        <v>0</v>
      </c>
      <c r="BQ133" s="177">
        <f t="shared" ref="BQ133" si="75">SUM(BM133:BP133)</f>
        <v>0</v>
      </c>
      <c r="BR133" s="309"/>
      <c r="BS133" s="309"/>
      <c r="BT133" s="309"/>
      <c r="BU133" s="309"/>
      <c r="BV133" s="309"/>
      <c r="BW133" s="149"/>
    </row>
    <row r="134" spans="1:75" s="205" customFormat="1" ht="15.75" hidden="1" customHeight="1" outlineLevel="1" x14ac:dyDescent="0.25">
      <c r="A134" s="594"/>
      <c r="B134" s="640"/>
      <c r="C134" s="646"/>
      <c r="D134" s="806"/>
      <c r="E134" s="721" t="s">
        <v>205</v>
      </c>
      <c r="F134" s="496" t="s">
        <v>206</v>
      </c>
      <c r="G134" s="211" t="s">
        <v>76</v>
      </c>
      <c r="H134" s="475" t="s">
        <v>77</v>
      </c>
      <c r="I134" s="475"/>
      <c r="J134" s="475" t="s">
        <v>77</v>
      </c>
      <c r="K134" s="475" t="s">
        <v>77</v>
      </c>
      <c r="L134" s="475" t="s">
        <v>77</v>
      </c>
      <c r="M134" s="361" t="s">
        <v>192</v>
      </c>
      <c r="N134" s="352" t="s">
        <v>193</v>
      </c>
      <c r="O134" s="169"/>
      <c r="P134" s="169"/>
      <c r="Q134" s="169"/>
      <c r="R134" s="169"/>
      <c r="S134" s="169"/>
      <c r="T134" s="170"/>
      <c r="U134" s="170"/>
      <c r="V134" s="170"/>
      <c r="W134" s="169"/>
      <c r="X134" s="170"/>
      <c r="Y134" s="170"/>
      <c r="Z134" s="170" t="s">
        <v>76</v>
      </c>
      <c r="AA134" s="170"/>
      <c r="AB134" s="170"/>
      <c r="AC134" s="170"/>
      <c r="AD134" s="170"/>
      <c r="AE134" s="170"/>
      <c r="AF134" s="170"/>
      <c r="AG134" s="170"/>
      <c r="AH134" s="170"/>
      <c r="AI134" s="170"/>
      <c r="AJ134" s="170"/>
      <c r="AK134" s="170"/>
      <c r="AL134" s="170"/>
      <c r="AM134" s="170" t="s">
        <v>76</v>
      </c>
      <c r="AN134" s="170"/>
      <c r="AO134" s="170"/>
      <c r="AP134" s="170"/>
      <c r="AQ134" s="170"/>
      <c r="AR134" s="170"/>
      <c r="AS134" s="170"/>
      <c r="AT134" s="170"/>
      <c r="AU134" s="170"/>
      <c r="AV134" s="170"/>
      <c r="AW134" s="170"/>
      <c r="AX134" s="170"/>
      <c r="AY134" s="170"/>
      <c r="AZ134" s="170" t="s">
        <v>76</v>
      </c>
      <c r="BA134" s="170"/>
      <c r="BB134" s="170"/>
      <c r="BC134" s="170"/>
      <c r="BD134" s="170"/>
      <c r="BE134" s="170"/>
      <c r="BF134" s="170"/>
      <c r="BG134" s="170"/>
      <c r="BH134" s="170"/>
      <c r="BI134" s="170" t="s">
        <v>76</v>
      </c>
      <c r="BJ134" s="170"/>
      <c r="BK134" s="170"/>
      <c r="BL134" s="170"/>
      <c r="BM134" s="171">
        <f>COUNTIF(O134:AA134,"P")</f>
        <v>1</v>
      </c>
      <c r="BN134" s="172">
        <f>COUNTIF(AB134:AM134,"P")</f>
        <v>1</v>
      </c>
      <c r="BO134" s="172">
        <f>COUNTIF(AN134:AZ134,"P")</f>
        <v>1</v>
      </c>
      <c r="BP134" s="172">
        <f>COUNTIF(BA134:BL134,"P")</f>
        <v>1</v>
      </c>
      <c r="BQ134" s="172">
        <f t="shared" si="68"/>
        <v>4</v>
      </c>
      <c r="BR134" s="303">
        <f>+SUM(BM135)/(BM134)</f>
        <v>0</v>
      </c>
      <c r="BS134" s="303">
        <f>+SUM(BN135)/(BN134)</f>
        <v>0</v>
      </c>
      <c r="BT134" s="303">
        <f>+SUM(BO135)/(BO134)</f>
        <v>0</v>
      </c>
      <c r="BU134" s="303">
        <f>+SUM(BP135)/(BP134)</f>
        <v>0</v>
      </c>
      <c r="BV134" s="303">
        <f>+SUM(BQ135)/(BQ134)</f>
        <v>0</v>
      </c>
      <c r="BW134" s="149"/>
    </row>
    <row r="135" spans="1:75" s="205" customFormat="1" ht="15.75" hidden="1" customHeight="1" outlineLevel="1" x14ac:dyDescent="0.25">
      <c r="A135" s="594"/>
      <c r="B135" s="640"/>
      <c r="C135" s="646"/>
      <c r="D135" s="807"/>
      <c r="E135" s="722"/>
      <c r="F135" s="489"/>
      <c r="G135" s="211" t="s">
        <v>80</v>
      </c>
      <c r="H135" s="476"/>
      <c r="I135" s="476"/>
      <c r="J135" s="476"/>
      <c r="K135" s="476"/>
      <c r="L135" s="476"/>
      <c r="M135" s="362"/>
      <c r="N135" s="352"/>
      <c r="O135" s="173"/>
      <c r="P135" s="173"/>
      <c r="Q135" s="173"/>
      <c r="R135" s="173"/>
      <c r="S135" s="173"/>
      <c r="T135" s="174"/>
      <c r="U135" s="174"/>
      <c r="V135" s="174"/>
      <c r="W135" s="173"/>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5">
        <f>COUNTIF(O135:AA135,"E")</f>
        <v>0</v>
      </c>
      <c r="BN135" s="176">
        <f>COUNTIF(AB135:AM135,"E")</f>
        <v>0</v>
      </c>
      <c r="BO135" s="176">
        <f>COUNTIF(AN135:AZ135,"E")</f>
        <v>0</v>
      </c>
      <c r="BP135" s="176">
        <f>COUNTIF(BA135:BL135,"E")</f>
        <v>0</v>
      </c>
      <c r="BQ135" s="177">
        <f t="shared" si="68"/>
        <v>0</v>
      </c>
      <c r="BR135" s="303"/>
      <c r="BS135" s="303"/>
      <c r="BT135" s="303"/>
      <c r="BU135" s="303"/>
      <c r="BV135" s="303"/>
      <c r="BW135" s="149"/>
    </row>
    <row r="136" spans="1:75" s="205" customFormat="1" ht="15.75" hidden="1" customHeight="1" outlineLevel="1" x14ac:dyDescent="0.25">
      <c r="A136" s="594"/>
      <c r="B136" s="640"/>
      <c r="C136" s="646"/>
      <c r="D136" s="723" t="s">
        <v>207</v>
      </c>
      <c r="E136" s="721" t="s">
        <v>208</v>
      </c>
      <c r="F136" s="496" t="s">
        <v>209</v>
      </c>
      <c r="G136" s="211" t="s">
        <v>76</v>
      </c>
      <c r="H136" s="475" t="s">
        <v>77</v>
      </c>
      <c r="I136" s="475"/>
      <c r="J136" s="475"/>
      <c r="K136" s="475"/>
      <c r="L136" s="475" t="s">
        <v>77</v>
      </c>
      <c r="M136" s="361" t="s">
        <v>192</v>
      </c>
      <c r="N136" s="352" t="s">
        <v>193</v>
      </c>
      <c r="O136" s="169"/>
      <c r="P136" s="169"/>
      <c r="Q136" s="169"/>
      <c r="R136" s="169"/>
      <c r="S136" s="169"/>
      <c r="T136" s="170"/>
      <c r="U136" s="170"/>
      <c r="V136" s="170"/>
      <c r="W136" s="169"/>
      <c r="X136" s="170"/>
      <c r="Y136" s="170"/>
      <c r="Z136" s="170" t="s">
        <v>76</v>
      </c>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0"/>
      <c r="BA136" s="170"/>
      <c r="BB136" s="170"/>
      <c r="BC136" s="170"/>
      <c r="BD136" s="170"/>
      <c r="BE136" s="170"/>
      <c r="BF136" s="170"/>
      <c r="BG136" s="170"/>
      <c r="BH136" s="170"/>
      <c r="BI136" s="170"/>
      <c r="BJ136" s="170"/>
      <c r="BK136" s="170"/>
      <c r="BL136" s="170"/>
      <c r="BM136" s="171">
        <f>COUNTIF(O136:AA136,"P")</f>
        <v>1</v>
      </c>
      <c r="BN136" s="172">
        <f>COUNTIF(AB136:AM136,"P")</f>
        <v>0</v>
      </c>
      <c r="BO136" s="172">
        <f>COUNTIF(AN136:AZ136,"P")</f>
        <v>0</v>
      </c>
      <c r="BP136" s="172">
        <f>COUNTIF(BA136:BL136,"P")</f>
        <v>0</v>
      </c>
      <c r="BQ136" s="172">
        <f t="shared" si="68"/>
        <v>1</v>
      </c>
      <c r="BR136" s="303">
        <f>+SUM(BM137)/(BM136)</f>
        <v>0</v>
      </c>
      <c r="BS136" s="303" t="e">
        <f>+SUM(BN137)/(BN136)</f>
        <v>#DIV/0!</v>
      </c>
      <c r="BT136" s="303" t="e">
        <f>+SUM(BO137)/(BO136)</f>
        <v>#DIV/0!</v>
      </c>
      <c r="BU136" s="303" t="e">
        <f>+SUM(BP137)/(BP136)</f>
        <v>#DIV/0!</v>
      </c>
      <c r="BV136" s="303">
        <f>+SUM(BQ137)/(BQ136)</f>
        <v>0</v>
      </c>
      <c r="BW136" s="149"/>
    </row>
    <row r="137" spans="1:75" s="205" customFormat="1" ht="15.75" hidden="1" customHeight="1" outlineLevel="1" x14ac:dyDescent="0.25">
      <c r="A137" s="594"/>
      <c r="B137" s="640"/>
      <c r="C137" s="646"/>
      <c r="D137" s="724"/>
      <c r="E137" s="722"/>
      <c r="F137" s="489"/>
      <c r="G137" s="211" t="s">
        <v>80</v>
      </c>
      <c r="H137" s="476"/>
      <c r="I137" s="476"/>
      <c r="J137" s="476"/>
      <c r="K137" s="476"/>
      <c r="L137" s="476"/>
      <c r="M137" s="362"/>
      <c r="N137" s="352"/>
      <c r="O137" s="201"/>
      <c r="P137" s="201"/>
      <c r="Q137" s="201"/>
      <c r="R137" s="201"/>
      <c r="S137" s="201"/>
      <c r="T137" s="202"/>
      <c r="U137" s="202"/>
      <c r="V137" s="202"/>
      <c r="W137" s="201"/>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2"/>
      <c r="BA137" s="202"/>
      <c r="BB137" s="202"/>
      <c r="BC137" s="202"/>
      <c r="BD137" s="202"/>
      <c r="BE137" s="202"/>
      <c r="BF137" s="202"/>
      <c r="BG137" s="202"/>
      <c r="BH137" s="202"/>
      <c r="BI137" s="202"/>
      <c r="BJ137" s="202"/>
      <c r="BK137" s="202"/>
      <c r="BL137" s="202"/>
      <c r="BM137" s="175">
        <f>COUNTIF(O137:AA137,"E")</f>
        <v>0</v>
      </c>
      <c r="BN137" s="176">
        <f>COUNTIF(AB137:AM137,"E")</f>
        <v>0</v>
      </c>
      <c r="BO137" s="176">
        <f>COUNTIF(AN137:AZ137,"E")</f>
        <v>0</v>
      </c>
      <c r="BP137" s="176">
        <f>COUNTIF(BA137:BL137,"E")</f>
        <v>0</v>
      </c>
      <c r="BQ137" s="177">
        <f t="shared" si="68"/>
        <v>0</v>
      </c>
      <c r="BR137" s="303"/>
      <c r="BS137" s="303"/>
      <c r="BT137" s="303"/>
      <c r="BU137" s="303"/>
      <c r="BV137" s="303"/>
      <c r="BW137" s="149"/>
    </row>
    <row r="138" spans="1:75" s="205" customFormat="1" ht="15.75" hidden="1" customHeight="1" outlineLevel="1" x14ac:dyDescent="0.25">
      <c r="A138" s="200"/>
      <c r="B138" s="640"/>
      <c r="C138" s="646"/>
      <c r="D138" s="715" t="s">
        <v>210</v>
      </c>
      <c r="E138" s="716"/>
      <c r="F138" s="795" t="s">
        <v>211</v>
      </c>
      <c r="G138" s="211" t="s">
        <v>76</v>
      </c>
      <c r="H138" s="475" t="s">
        <v>77</v>
      </c>
      <c r="I138" s="475"/>
      <c r="J138" s="475"/>
      <c r="K138" s="475"/>
      <c r="L138" s="475" t="s">
        <v>77</v>
      </c>
      <c r="M138" s="361" t="s">
        <v>192</v>
      </c>
      <c r="N138" s="352" t="s">
        <v>193</v>
      </c>
      <c r="O138" s="211"/>
      <c r="P138" s="211"/>
      <c r="Q138" s="211"/>
      <c r="R138" s="211"/>
      <c r="S138" s="211"/>
      <c r="T138" s="225"/>
      <c r="U138" s="225"/>
      <c r="V138" s="225"/>
      <c r="W138" s="211"/>
      <c r="X138" s="225"/>
      <c r="Y138" s="225"/>
      <c r="Z138" s="225"/>
      <c r="AA138" s="225"/>
      <c r="AB138" s="225" t="s">
        <v>76</v>
      </c>
      <c r="AC138" s="225"/>
      <c r="AD138" s="225"/>
      <c r="AE138" s="225"/>
      <c r="AF138" s="170"/>
      <c r="AG138" s="170"/>
      <c r="AH138" s="225"/>
      <c r="AI138" s="225"/>
      <c r="AJ138" s="225"/>
      <c r="AK138" s="225"/>
      <c r="AL138" s="225"/>
      <c r="AM138" s="225"/>
      <c r="AN138" s="225" t="s">
        <v>76</v>
      </c>
      <c r="AO138" s="225"/>
      <c r="AP138" s="225"/>
      <c r="AQ138" s="225"/>
      <c r="AR138" s="225"/>
      <c r="AS138" s="225"/>
      <c r="AT138" s="225"/>
      <c r="AU138" s="225"/>
      <c r="AV138" s="225"/>
      <c r="AW138" s="225"/>
      <c r="AX138" s="225"/>
      <c r="AY138" s="225"/>
      <c r="AZ138" s="225"/>
      <c r="BA138" s="225" t="s">
        <v>76</v>
      </c>
      <c r="BB138" s="225"/>
      <c r="BC138" s="225"/>
      <c r="BD138" s="225"/>
      <c r="BE138" s="225"/>
      <c r="BF138" s="225"/>
      <c r="BG138" s="225"/>
      <c r="BH138" s="225"/>
      <c r="BI138" s="225"/>
      <c r="BJ138" s="225" t="s">
        <v>76</v>
      </c>
      <c r="BK138" s="225"/>
      <c r="BL138" s="225"/>
      <c r="BM138" s="171">
        <f>COUNTIF(O138:AA138,"P")</f>
        <v>0</v>
      </c>
      <c r="BN138" s="172">
        <f>COUNTIF(AB138:AM138,"P")</f>
        <v>1</v>
      </c>
      <c r="BO138" s="172">
        <f>COUNTIF(AN138:AZ138,"P")</f>
        <v>1</v>
      </c>
      <c r="BP138" s="172">
        <f>COUNTIF(BA138:BL138,"P")</f>
        <v>2</v>
      </c>
      <c r="BQ138" s="172">
        <f>SUM(BM138:BP138)</f>
        <v>4</v>
      </c>
      <c r="BR138" s="203"/>
      <c r="BS138" s="203"/>
      <c r="BT138" s="203"/>
      <c r="BU138" s="203"/>
      <c r="BV138" s="203"/>
      <c r="BW138" s="149"/>
    </row>
    <row r="139" spans="1:75" s="205" customFormat="1" ht="15.75" hidden="1" customHeight="1" outlineLevel="1" thickBot="1" x14ac:dyDescent="0.3">
      <c r="A139" s="200"/>
      <c r="B139" s="640"/>
      <c r="C139" s="646"/>
      <c r="D139" s="717"/>
      <c r="E139" s="718"/>
      <c r="F139" s="796"/>
      <c r="G139" s="211" t="s">
        <v>80</v>
      </c>
      <c r="H139" s="476"/>
      <c r="I139" s="476"/>
      <c r="J139" s="476"/>
      <c r="K139" s="476"/>
      <c r="L139" s="476"/>
      <c r="M139" s="362"/>
      <c r="N139" s="352"/>
      <c r="O139" s="173"/>
      <c r="P139" s="173"/>
      <c r="Q139" s="173"/>
      <c r="R139" s="173"/>
      <c r="S139" s="173"/>
      <c r="T139" s="174"/>
      <c r="U139" s="174"/>
      <c r="V139" s="174"/>
      <c r="W139" s="173"/>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4"/>
      <c r="BD139" s="174"/>
      <c r="BE139" s="174"/>
      <c r="BF139" s="174"/>
      <c r="BG139" s="174"/>
      <c r="BH139" s="174"/>
      <c r="BI139" s="174"/>
      <c r="BJ139" s="174"/>
      <c r="BK139" s="174"/>
      <c r="BL139" s="174"/>
      <c r="BM139" s="175">
        <f>COUNTIF(O139:AA139,"E")</f>
        <v>0</v>
      </c>
      <c r="BN139" s="176">
        <f>COUNTIF(AB139:AM139,"E")</f>
        <v>0</v>
      </c>
      <c r="BO139" s="176">
        <f>COUNTIF(AN139:AZ139,"E")</f>
        <v>0</v>
      </c>
      <c r="BP139" s="176">
        <f>COUNTIF(BA139:BL139,"E")</f>
        <v>0</v>
      </c>
      <c r="BQ139" s="177">
        <f>SUM(BM139:BP139)</f>
        <v>0</v>
      </c>
      <c r="BR139" s="203"/>
      <c r="BS139" s="203"/>
      <c r="BT139" s="203"/>
      <c r="BU139" s="203"/>
      <c r="BV139" s="203"/>
      <c r="BW139" s="149"/>
    </row>
    <row r="140" spans="1:75" s="205" customFormat="1" ht="24.75" customHeight="1" collapsed="1" x14ac:dyDescent="0.25">
      <c r="A140" s="658"/>
      <c r="B140" s="639"/>
      <c r="D140" s="649" t="s">
        <v>212</v>
      </c>
      <c r="E140" s="650"/>
      <c r="F140" s="306" t="s">
        <v>191</v>
      </c>
      <c r="G140" s="160" t="s">
        <v>76</v>
      </c>
      <c r="H140" s="363" t="s">
        <v>77</v>
      </c>
      <c r="I140" s="363" t="s">
        <v>77</v>
      </c>
      <c r="J140" s="363"/>
      <c r="K140" s="363" t="s">
        <v>77</v>
      </c>
      <c r="L140" s="363" t="s">
        <v>77</v>
      </c>
      <c r="M140" s="361" t="s">
        <v>213</v>
      </c>
      <c r="N140" s="352" t="s">
        <v>214</v>
      </c>
      <c r="O140" s="165">
        <f>COUNTIF(O142:O183,"P")</f>
        <v>1</v>
      </c>
      <c r="P140" s="165">
        <f t="shared" ref="P140:BL140" si="76">COUNTIF(P142:P183,"P")</f>
        <v>0</v>
      </c>
      <c r="Q140" s="165">
        <f t="shared" si="76"/>
        <v>1</v>
      </c>
      <c r="R140" s="165">
        <f t="shared" si="76"/>
        <v>5</v>
      </c>
      <c r="S140" s="165">
        <f t="shared" si="76"/>
        <v>1</v>
      </c>
      <c r="T140" s="165">
        <f t="shared" si="76"/>
        <v>0</v>
      </c>
      <c r="U140" s="165">
        <f t="shared" si="76"/>
        <v>0</v>
      </c>
      <c r="V140" s="165">
        <f t="shared" si="76"/>
        <v>3</v>
      </c>
      <c r="W140" s="165">
        <f t="shared" si="76"/>
        <v>2</v>
      </c>
      <c r="X140" s="165">
        <f t="shared" si="76"/>
        <v>0</v>
      </c>
      <c r="Y140" s="165">
        <f t="shared" si="76"/>
        <v>0</v>
      </c>
      <c r="Z140" s="165">
        <f t="shared" si="76"/>
        <v>7</v>
      </c>
      <c r="AA140" s="165">
        <f t="shared" si="76"/>
        <v>0</v>
      </c>
      <c r="AB140" s="165">
        <f t="shared" si="76"/>
        <v>6</v>
      </c>
      <c r="AC140" s="165">
        <f t="shared" si="76"/>
        <v>0</v>
      </c>
      <c r="AD140" s="165">
        <f t="shared" si="76"/>
        <v>1</v>
      </c>
      <c r="AE140" s="165">
        <f t="shared" si="76"/>
        <v>5</v>
      </c>
      <c r="AF140" s="165">
        <f t="shared" si="76"/>
        <v>1</v>
      </c>
      <c r="AG140" s="165">
        <f t="shared" si="76"/>
        <v>0</v>
      </c>
      <c r="AH140" s="165">
        <f t="shared" si="76"/>
        <v>0</v>
      </c>
      <c r="AI140" s="165">
        <f t="shared" si="76"/>
        <v>5</v>
      </c>
      <c r="AJ140" s="165">
        <f t="shared" si="76"/>
        <v>1</v>
      </c>
      <c r="AK140" s="165">
        <f t="shared" si="76"/>
        <v>0</v>
      </c>
      <c r="AL140" s="165">
        <f t="shared" si="76"/>
        <v>0</v>
      </c>
      <c r="AM140" s="165">
        <f t="shared" si="76"/>
        <v>6</v>
      </c>
      <c r="AN140" s="165">
        <f t="shared" si="76"/>
        <v>5</v>
      </c>
      <c r="AO140" s="165">
        <f t="shared" si="76"/>
        <v>0</v>
      </c>
      <c r="AP140" s="165">
        <f t="shared" si="76"/>
        <v>0</v>
      </c>
      <c r="AQ140" s="165">
        <f t="shared" si="76"/>
        <v>0</v>
      </c>
      <c r="AR140" s="165">
        <f t="shared" si="76"/>
        <v>7</v>
      </c>
      <c r="AS140" s="165">
        <f t="shared" si="76"/>
        <v>2</v>
      </c>
      <c r="AT140" s="165">
        <f t="shared" si="76"/>
        <v>0</v>
      </c>
      <c r="AU140" s="165">
        <f t="shared" si="76"/>
        <v>0</v>
      </c>
      <c r="AV140" s="165">
        <f t="shared" si="76"/>
        <v>5</v>
      </c>
      <c r="AW140" s="165">
        <f t="shared" si="76"/>
        <v>1</v>
      </c>
      <c r="AX140" s="165">
        <f t="shared" si="76"/>
        <v>0</v>
      </c>
      <c r="AY140" s="165">
        <f t="shared" si="76"/>
        <v>0</v>
      </c>
      <c r="AZ140" s="165">
        <f t="shared" si="76"/>
        <v>6</v>
      </c>
      <c r="BA140" s="165">
        <f t="shared" si="76"/>
        <v>5</v>
      </c>
      <c r="BB140" s="165">
        <f t="shared" si="76"/>
        <v>0</v>
      </c>
      <c r="BC140" s="165">
        <f t="shared" si="76"/>
        <v>0</v>
      </c>
      <c r="BD140" s="165">
        <f t="shared" si="76"/>
        <v>6</v>
      </c>
      <c r="BE140" s="165">
        <f t="shared" si="76"/>
        <v>1</v>
      </c>
      <c r="BF140" s="165">
        <f t="shared" si="76"/>
        <v>0</v>
      </c>
      <c r="BG140" s="165">
        <f t="shared" si="76"/>
        <v>0</v>
      </c>
      <c r="BH140" s="165">
        <f t="shared" si="76"/>
        <v>5</v>
      </c>
      <c r="BI140" s="165">
        <f t="shared" si="76"/>
        <v>1</v>
      </c>
      <c r="BJ140" s="165">
        <f t="shared" si="76"/>
        <v>4</v>
      </c>
      <c r="BK140" s="165">
        <f t="shared" si="76"/>
        <v>2</v>
      </c>
      <c r="BL140" s="165">
        <f t="shared" si="76"/>
        <v>0</v>
      </c>
      <c r="BM140" s="301">
        <f>+SUM(BM143+BM161+BM163+BM165+BM167+BM169+BM183)/SUM(BM142+BM160+BM162+BM164+BM166+BM168+BM182)</f>
        <v>0</v>
      </c>
      <c r="BN140" s="301">
        <f t="shared" ref="BN140:BP140" si="77">+SUM(BN143+BN161+BN163+BN165+BN167+BN169+BN183)/SUM(BN142+BN160+BN162+BN164+BN166+BN168+BN182)</f>
        <v>0</v>
      </c>
      <c r="BO140" s="301">
        <f t="shared" si="77"/>
        <v>0</v>
      </c>
      <c r="BP140" s="301">
        <f t="shared" si="77"/>
        <v>0</v>
      </c>
      <c r="BQ140" s="301">
        <f>+SUM(BQ143+BQ161+BQ163+BQ165+BQ167+BQ169+BQ183)/SUM(BQ142+BQ160+BQ162+BQ164+BQ166+BQ168+BQ182)</f>
        <v>0</v>
      </c>
      <c r="BR140" s="304"/>
      <c r="BS140" s="304"/>
      <c r="BT140" s="304"/>
      <c r="BU140" s="304"/>
      <c r="BV140" s="304"/>
      <c r="BW140" s="149"/>
    </row>
    <row r="141" spans="1:75" s="205" customFormat="1" ht="24.75" customHeight="1" thickBot="1" x14ac:dyDescent="0.3">
      <c r="A141" s="570"/>
      <c r="B141" s="641"/>
      <c r="C141" s="204"/>
      <c r="D141" s="651"/>
      <c r="E141" s="652"/>
      <c r="F141" s="307"/>
      <c r="G141" s="199" t="s">
        <v>80</v>
      </c>
      <c r="H141" s="353"/>
      <c r="I141" s="353"/>
      <c r="J141" s="353"/>
      <c r="K141" s="353"/>
      <c r="L141" s="353"/>
      <c r="M141" s="362"/>
      <c r="N141" s="352"/>
      <c r="O141" s="166">
        <f>COUNTIF(O142:O183,"E")</f>
        <v>0</v>
      </c>
      <c r="P141" s="166">
        <f t="shared" ref="P141:BL141" si="78">COUNTIF(P142:P183,"E")</f>
        <v>0</v>
      </c>
      <c r="Q141" s="166">
        <f t="shared" si="78"/>
        <v>0</v>
      </c>
      <c r="R141" s="166">
        <f t="shared" si="78"/>
        <v>0</v>
      </c>
      <c r="S141" s="166">
        <f t="shared" si="78"/>
        <v>0</v>
      </c>
      <c r="T141" s="166">
        <f t="shared" si="78"/>
        <v>0</v>
      </c>
      <c r="U141" s="166">
        <f t="shared" si="78"/>
        <v>0</v>
      </c>
      <c r="V141" s="166">
        <f t="shared" si="78"/>
        <v>0</v>
      </c>
      <c r="W141" s="166">
        <f t="shared" si="78"/>
        <v>0</v>
      </c>
      <c r="X141" s="166">
        <f t="shared" si="78"/>
        <v>0</v>
      </c>
      <c r="Y141" s="166">
        <f t="shared" si="78"/>
        <v>0</v>
      </c>
      <c r="Z141" s="166">
        <f t="shared" si="78"/>
        <v>0</v>
      </c>
      <c r="AA141" s="166">
        <f t="shared" si="78"/>
        <v>0</v>
      </c>
      <c r="AB141" s="166">
        <f t="shared" si="78"/>
        <v>0</v>
      </c>
      <c r="AC141" s="166">
        <f t="shared" si="78"/>
        <v>0</v>
      </c>
      <c r="AD141" s="166">
        <f t="shared" si="78"/>
        <v>0</v>
      </c>
      <c r="AE141" s="166">
        <f t="shared" si="78"/>
        <v>0</v>
      </c>
      <c r="AF141" s="166">
        <f t="shared" si="78"/>
        <v>0</v>
      </c>
      <c r="AG141" s="166">
        <f t="shared" si="78"/>
        <v>0</v>
      </c>
      <c r="AH141" s="166">
        <f t="shared" si="78"/>
        <v>0</v>
      </c>
      <c r="AI141" s="166">
        <f t="shared" si="78"/>
        <v>0</v>
      </c>
      <c r="AJ141" s="166">
        <f t="shared" si="78"/>
        <v>0</v>
      </c>
      <c r="AK141" s="166">
        <f t="shared" si="78"/>
        <v>0</v>
      </c>
      <c r="AL141" s="166">
        <f t="shared" si="78"/>
        <v>0</v>
      </c>
      <c r="AM141" s="166">
        <f t="shared" si="78"/>
        <v>0</v>
      </c>
      <c r="AN141" s="166">
        <f t="shared" si="78"/>
        <v>0</v>
      </c>
      <c r="AO141" s="166">
        <f t="shared" si="78"/>
        <v>0</v>
      </c>
      <c r="AP141" s="166">
        <f t="shared" si="78"/>
        <v>0</v>
      </c>
      <c r="AQ141" s="166">
        <f t="shared" si="78"/>
        <v>0</v>
      </c>
      <c r="AR141" s="166">
        <f t="shared" si="78"/>
        <v>0</v>
      </c>
      <c r="AS141" s="166">
        <f t="shared" si="78"/>
        <v>0</v>
      </c>
      <c r="AT141" s="166">
        <f t="shared" si="78"/>
        <v>0</v>
      </c>
      <c r="AU141" s="166">
        <f t="shared" si="78"/>
        <v>0</v>
      </c>
      <c r="AV141" s="166">
        <f t="shared" si="78"/>
        <v>0</v>
      </c>
      <c r="AW141" s="166">
        <f t="shared" si="78"/>
        <v>0</v>
      </c>
      <c r="AX141" s="166">
        <f t="shared" si="78"/>
        <v>0</v>
      </c>
      <c r="AY141" s="166">
        <f t="shared" si="78"/>
        <v>0</v>
      </c>
      <c r="AZ141" s="166">
        <f t="shared" si="78"/>
        <v>0</v>
      </c>
      <c r="BA141" s="166">
        <f t="shared" si="78"/>
        <v>0</v>
      </c>
      <c r="BB141" s="166">
        <f t="shared" si="78"/>
        <v>0</v>
      </c>
      <c r="BC141" s="166">
        <f t="shared" si="78"/>
        <v>0</v>
      </c>
      <c r="BD141" s="166">
        <f t="shared" si="78"/>
        <v>0</v>
      </c>
      <c r="BE141" s="166">
        <f t="shared" si="78"/>
        <v>0</v>
      </c>
      <c r="BF141" s="166">
        <f t="shared" si="78"/>
        <v>0</v>
      </c>
      <c r="BG141" s="166">
        <f t="shared" si="78"/>
        <v>0</v>
      </c>
      <c r="BH141" s="166">
        <f t="shared" si="78"/>
        <v>0</v>
      </c>
      <c r="BI141" s="166">
        <f t="shared" si="78"/>
        <v>0</v>
      </c>
      <c r="BJ141" s="166">
        <f t="shared" si="78"/>
        <v>0</v>
      </c>
      <c r="BK141" s="166">
        <f t="shared" si="78"/>
        <v>0</v>
      </c>
      <c r="BL141" s="166">
        <f t="shared" si="78"/>
        <v>0</v>
      </c>
      <c r="BM141" s="302"/>
      <c r="BN141" s="302"/>
      <c r="BO141" s="302"/>
      <c r="BP141" s="302"/>
      <c r="BQ141" s="302"/>
      <c r="BR141" s="305"/>
      <c r="BS141" s="305"/>
      <c r="BT141" s="305"/>
      <c r="BU141" s="305"/>
      <c r="BV141" s="305"/>
      <c r="BW141" s="149"/>
    </row>
    <row r="142" spans="1:75" s="205" customFormat="1" ht="20.25" hidden="1" customHeight="1" outlineLevel="1" x14ac:dyDescent="0.25">
      <c r="A142" s="647"/>
      <c r="B142" s="142"/>
      <c r="C142" s="720" t="s">
        <v>215</v>
      </c>
      <c r="D142" s="376" t="s">
        <v>216</v>
      </c>
      <c r="E142" s="364" t="s">
        <v>217</v>
      </c>
      <c r="F142" s="366" t="s">
        <v>218</v>
      </c>
      <c r="G142" s="160" t="s">
        <v>76</v>
      </c>
      <c r="H142" s="363" t="s">
        <v>77</v>
      </c>
      <c r="I142" s="363" t="s">
        <v>77</v>
      </c>
      <c r="J142" s="363"/>
      <c r="K142" s="363" t="s">
        <v>77</v>
      </c>
      <c r="L142" s="363" t="s">
        <v>77</v>
      </c>
      <c r="M142" s="361" t="s">
        <v>213</v>
      </c>
      <c r="N142" s="350"/>
      <c r="O142" s="211" t="s">
        <v>76</v>
      </c>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171">
        <f>COUNTIF(O142:AA142,"P")</f>
        <v>1</v>
      </c>
      <c r="BN142" s="172">
        <f>COUNTIF(AB142:AM142,"P")</f>
        <v>0</v>
      </c>
      <c r="BO142" s="172">
        <f>COUNTIF(AN142:AZ142,"P")</f>
        <v>0</v>
      </c>
      <c r="BP142" s="172">
        <f>COUNTIF(BA142:BL142,"P")</f>
        <v>0</v>
      </c>
      <c r="BQ142" s="172">
        <f>SUM(BM142:BP142)</f>
        <v>1</v>
      </c>
      <c r="BR142" s="303">
        <f>+SUM(BM143)/(BM142)</f>
        <v>0</v>
      </c>
      <c r="BS142" s="303" t="e">
        <f>+SUM(BN143)/(BN142)</f>
        <v>#DIV/0!</v>
      </c>
      <c r="BT142" s="303" t="e">
        <f>+SUM(BO143)/(BO142)</f>
        <v>#DIV/0!</v>
      </c>
      <c r="BU142" s="303" t="e">
        <f>+SUM(BP143)/(BP142)</f>
        <v>#DIV/0!</v>
      </c>
      <c r="BV142" s="303">
        <f>+SUM(BQ143)/(BQ142)</f>
        <v>0</v>
      </c>
      <c r="BW142" s="149"/>
    </row>
    <row r="143" spans="1:75" s="205" customFormat="1" ht="13.5" hidden="1" customHeight="1" outlineLevel="1" x14ac:dyDescent="0.25">
      <c r="A143" s="648"/>
      <c r="B143" s="142"/>
      <c r="C143" s="422"/>
      <c r="D143" s="377"/>
      <c r="E143" s="365"/>
      <c r="F143" s="367"/>
      <c r="G143" s="199" t="s">
        <v>80</v>
      </c>
      <c r="H143" s="353"/>
      <c r="I143" s="353"/>
      <c r="J143" s="353"/>
      <c r="K143" s="353"/>
      <c r="L143" s="353"/>
      <c r="M143" s="362"/>
      <c r="N143" s="351"/>
      <c r="O143" s="173"/>
      <c r="P143" s="173"/>
      <c r="Q143" s="173"/>
      <c r="R143" s="173"/>
      <c r="S143" s="173"/>
      <c r="T143" s="174"/>
      <c r="U143" s="174"/>
      <c r="V143" s="174"/>
      <c r="W143" s="173"/>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4"/>
      <c r="BA143" s="174"/>
      <c r="BB143" s="174"/>
      <c r="BC143" s="174"/>
      <c r="BD143" s="174"/>
      <c r="BE143" s="174"/>
      <c r="BF143" s="174"/>
      <c r="BG143" s="174"/>
      <c r="BH143" s="174"/>
      <c r="BI143" s="174"/>
      <c r="BJ143" s="174"/>
      <c r="BK143" s="174"/>
      <c r="BL143" s="174"/>
      <c r="BM143" s="175">
        <f>COUNTIF(O143:AA143,"E")</f>
        <v>0</v>
      </c>
      <c r="BN143" s="176">
        <f>COUNTIF(AB143:AM143,"E")</f>
        <v>0</v>
      </c>
      <c r="BO143" s="176">
        <f>COUNTIF(AN143:AZ143,"E")</f>
        <v>0</v>
      </c>
      <c r="BP143" s="176">
        <f>COUNTIF(BA143:BL143,"E")</f>
        <v>0</v>
      </c>
      <c r="BQ143" s="177">
        <f>SUM(BM143:BP143)</f>
        <v>0</v>
      </c>
      <c r="BR143" s="303"/>
      <c r="BS143" s="303"/>
      <c r="BT143" s="303"/>
      <c r="BU143" s="303"/>
      <c r="BV143" s="303"/>
      <c r="BW143" s="149"/>
    </row>
    <row r="144" spans="1:75" s="205" customFormat="1" ht="19.5" hidden="1" customHeight="1" outlineLevel="1" x14ac:dyDescent="0.25">
      <c r="A144" s="196"/>
      <c r="B144" s="142"/>
      <c r="C144" s="422"/>
      <c r="D144" s="377"/>
      <c r="E144" s="370" t="s">
        <v>219</v>
      </c>
      <c r="F144" s="372" t="s">
        <v>220</v>
      </c>
      <c r="G144" s="160" t="s">
        <v>76</v>
      </c>
      <c r="H144" s="363" t="s">
        <v>77</v>
      </c>
      <c r="I144" s="363" t="s">
        <v>77</v>
      </c>
      <c r="J144" s="363"/>
      <c r="K144" s="363" t="s">
        <v>77</v>
      </c>
      <c r="L144" s="363" t="s">
        <v>77</v>
      </c>
      <c r="M144" s="361" t="s">
        <v>213</v>
      </c>
      <c r="N144" s="350"/>
      <c r="O144" s="211"/>
      <c r="P144" s="211"/>
      <c r="Q144" s="211"/>
      <c r="R144" s="211"/>
      <c r="S144" s="211"/>
      <c r="T144" s="211"/>
      <c r="U144" s="211"/>
      <c r="V144" s="211"/>
      <c r="W144" s="211"/>
      <c r="X144" s="211"/>
      <c r="Y144" s="211"/>
      <c r="Z144" s="211" t="s">
        <v>76</v>
      </c>
      <c r="AA144" s="211"/>
      <c r="AB144" s="211"/>
      <c r="AC144" s="211"/>
      <c r="AD144" s="211"/>
      <c r="AE144" s="211"/>
      <c r="AF144" s="211"/>
      <c r="AG144" s="211"/>
      <c r="AH144" s="211"/>
      <c r="AI144" s="211"/>
      <c r="AJ144" s="211"/>
      <c r="AK144" s="211"/>
      <c r="AL144" s="211"/>
      <c r="AM144" s="211" t="s">
        <v>76</v>
      </c>
      <c r="AN144" s="211"/>
      <c r="AO144" s="211"/>
      <c r="AP144" s="211"/>
      <c r="AQ144" s="211"/>
      <c r="AR144" s="211"/>
      <c r="AS144" s="211"/>
      <c r="AT144" s="211"/>
      <c r="AU144" s="211"/>
      <c r="AV144" s="211"/>
      <c r="AW144" s="211"/>
      <c r="AX144" s="211"/>
      <c r="AY144" s="211"/>
      <c r="AZ144" s="211" t="s">
        <v>76</v>
      </c>
      <c r="BA144" s="211"/>
      <c r="BB144" s="211"/>
      <c r="BC144" s="211"/>
      <c r="BD144" s="211"/>
      <c r="BE144" s="211"/>
      <c r="BF144" s="211"/>
      <c r="BG144" s="211"/>
      <c r="BH144" s="211"/>
      <c r="BI144" s="211"/>
      <c r="BJ144" s="211"/>
      <c r="BK144" s="211" t="s">
        <v>76</v>
      </c>
      <c r="BL144" s="211"/>
      <c r="BM144" s="171">
        <f>COUNTIF(O144:AA144,"P")</f>
        <v>1</v>
      </c>
      <c r="BN144" s="172">
        <f>COUNTIF(AB144:AM144,"P")</f>
        <v>1</v>
      </c>
      <c r="BO144" s="172">
        <f>COUNTIF(AN144:AZ144,"P")</f>
        <v>1</v>
      </c>
      <c r="BP144" s="172">
        <f>COUNTIF(BA144:BL144,"P")</f>
        <v>1</v>
      </c>
      <c r="BQ144" s="172">
        <f t="shared" ref="BQ144" si="79">SUM(BM144:BP144)</f>
        <v>4</v>
      </c>
      <c r="BR144" s="303">
        <f t="shared" ref="BR144" si="80">+SUM(BM145)/(BM144)</f>
        <v>0</v>
      </c>
      <c r="BS144" s="303">
        <f t="shared" ref="BS144" si="81">+SUM(BN145)/(BN144)</f>
        <v>0</v>
      </c>
      <c r="BT144" s="203"/>
      <c r="BU144" s="203"/>
      <c r="BV144" s="203"/>
      <c r="BW144" s="149"/>
    </row>
    <row r="145" spans="1:75" s="205" customFormat="1" ht="11.25" hidden="1" customHeight="1" outlineLevel="1" x14ac:dyDescent="0.25">
      <c r="A145" s="196"/>
      <c r="B145" s="142"/>
      <c r="C145" s="422"/>
      <c r="D145" s="377"/>
      <c r="E145" s="371"/>
      <c r="F145" s="373"/>
      <c r="G145" s="199" t="s">
        <v>80</v>
      </c>
      <c r="H145" s="353"/>
      <c r="I145" s="353"/>
      <c r="J145" s="353"/>
      <c r="K145" s="353"/>
      <c r="L145" s="353"/>
      <c r="M145" s="362"/>
      <c r="N145" s="351"/>
      <c r="O145" s="173"/>
      <c r="P145" s="173"/>
      <c r="Q145" s="173"/>
      <c r="R145" s="173"/>
      <c r="S145" s="173"/>
      <c r="T145" s="174"/>
      <c r="U145" s="174"/>
      <c r="V145" s="174"/>
      <c r="W145" s="173"/>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c r="BG145" s="174"/>
      <c r="BH145" s="174"/>
      <c r="BI145" s="174"/>
      <c r="BJ145" s="174"/>
      <c r="BK145" s="174"/>
      <c r="BL145" s="174"/>
      <c r="BM145" s="175">
        <f>COUNTIF(O145:AA145,"E")</f>
        <v>0</v>
      </c>
      <c r="BN145" s="176">
        <f>COUNTIF(AB145:AM145,"E")</f>
        <v>0</v>
      </c>
      <c r="BO145" s="176">
        <f>COUNTIF(AN145:AZ145,"E")</f>
        <v>0</v>
      </c>
      <c r="BP145" s="176">
        <f>COUNTIF(BA145:BL145,"E")</f>
        <v>0</v>
      </c>
      <c r="BQ145" s="177">
        <f>SUM(BM145:BP145)</f>
        <v>0</v>
      </c>
      <c r="BR145" s="303"/>
      <c r="BS145" s="303"/>
      <c r="BT145" s="203"/>
      <c r="BU145" s="203"/>
      <c r="BV145" s="203"/>
      <c r="BW145" s="149"/>
    </row>
    <row r="146" spans="1:75" s="205" customFormat="1" ht="14.25" hidden="1" customHeight="1" outlineLevel="1" x14ac:dyDescent="0.25">
      <c r="A146" s="196"/>
      <c r="B146" s="142"/>
      <c r="C146" s="422"/>
      <c r="D146" s="377"/>
      <c r="E146" s="380" t="s">
        <v>221</v>
      </c>
      <c r="F146" s="372" t="s">
        <v>222</v>
      </c>
      <c r="G146" s="160" t="s">
        <v>76</v>
      </c>
      <c r="H146" s="363" t="s">
        <v>77</v>
      </c>
      <c r="I146" s="363" t="s">
        <v>77</v>
      </c>
      <c r="J146" s="363"/>
      <c r="K146" s="363" t="s">
        <v>77</v>
      </c>
      <c r="L146" s="363" t="s">
        <v>77</v>
      </c>
      <c r="M146" s="361" t="s">
        <v>213</v>
      </c>
      <c r="N146" s="350"/>
      <c r="O146" s="211"/>
      <c r="P146" s="211"/>
      <c r="Q146" s="211"/>
      <c r="R146" s="211" t="s">
        <v>76</v>
      </c>
      <c r="S146" s="211"/>
      <c r="T146" s="211"/>
      <c r="U146" s="211"/>
      <c r="V146" s="211" t="s">
        <v>76</v>
      </c>
      <c r="W146" s="211"/>
      <c r="X146" s="211"/>
      <c r="Y146" s="211"/>
      <c r="Z146" s="211" t="s">
        <v>76</v>
      </c>
      <c r="AA146" s="211"/>
      <c r="AB146" s="211"/>
      <c r="AC146" s="211"/>
      <c r="AD146" s="211"/>
      <c r="AE146" s="211" t="s">
        <v>76</v>
      </c>
      <c r="AF146" s="211"/>
      <c r="AG146" s="211"/>
      <c r="AH146" s="211"/>
      <c r="AI146" s="211" t="s">
        <v>76</v>
      </c>
      <c r="AJ146" s="211"/>
      <c r="AK146" s="211"/>
      <c r="AL146" s="211"/>
      <c r="AM146" s="211" t="s">
        <v>76</v>
      </c>
      <c r="AN146" s="211"/>
      <c r="AO146" s="211"/>
      <c r="AP146" s="211"/>
      <c r="AQ146" s="211"/>
      <c r="AR146" s="211" t="s">
        <v>76</v>
      </c>
      <c r="AS146" s="211"/>
      <c r="AT146" s="211"/>
      <c r="AU146" s="211"/>
      <c r="AV146" s="211" t="s">
        <v>76</v>
      </c>
      <c r="AW146" s="211"/>
      <c r="AX146" s="211"/>
      <c r="AY146" s="211"/>
      <c r="AZ146" s="211" t="s">
        <v>76</v>
      </c>
      <c r="BA146" s="211"/>
      <c r="BB146" s="211"/>
      <c r="BC146" s="211"/>
      <c r="BD146" s="211" t="s">
        <v>76</v>
      </c>
      <c r="BE146" s="211"/>
      <c r="BF146" s="211"/>
      <c r="BG146" s="211"/>
      <c r="BH146" s="211" t="s">
        <v>76</v>
      </c>
      <c r="BI146" s="211"/>
      <c r="BJ146" s="211"/>
      <c r="BK146" s="211"/>
      <c r="BL146" s="211"/>
      <c r="BM146" s="171">
        <f>COUNTIF(O146:AA146,"P")</f>
        <v>3</v>
      </c>
      <c r="BN146" s="172">
        <f>COUNTIF(AB146:AM146,"P")</f>
        <v>3</v>
      </c>
      <c r="BO146" s="172">
        <f>COUNTIF(AN146:AZ146,"P")</f>
        <v>3</v>
      </c>
      <c r="BP146" s="172">
        <f>COUNTIF(BA146:BL146,"P")</f>
        <v>2</v>
      </c>
      <c r="BQ146" s="172">
        <f t="shared" ref="BQ146" si="82">SUM(BM146:BP146)</f>
        <v>11</v>
      </c>
      <c r="BR146" s="303">
        <f t="shared" ref="BR146" si="83">+SUM(BM147)/(BM146)</f>
        <v>0</v>
      </c>
      <c r="BS146" s="303">
        <f t="shared" ref="BS146" si="84">+SUM(BN147)/(BN146)</f>
        <v>0</v>
      </c>
      <c r="BT146" s="203"/>
      <c r="BU146" s="203"/>
      <c r="BV146" s="203"/>
      <c r="BW146" s="149"/>
    </row>
    <row r="147" spans="1:75" s="205" customFormat="1" ht="15" hidden="1" customHeight="1" outlineLevel="1" x14ac:dyDescent="0.25">
      <c r="A147" s="196"/>
      <c r="B147" s="142"/>
      <c r="C147" s="422"/>
      <c r="D147" s="377"/>
      <c r="E147" s="381"/>
      <c r="F147" s="373"/>
      <c r="G147" s="199" t="s">
        <v>80</v>
      </c>
      <c r="H147" s="353"/>
      <c r="I147" s="353"/>
      <c r="J147" s="353"/>
      <c r="K147" s="353"/>
      <c r="L147" s="353"/>
      <c r="M147" s="362"/>
      <c r="N147" s="351"/>
      <c r="O147" s="173"/>
      <c r="P147" s="173"/>
      <c r="Q147" s="173"/>
      <c r="R147" s="173"/>
      <c r="S147" s="173"/>
      <c r="T147" s="174"/>
      <c r="U147" s="174"/>
      <c r="V147" s="174"/>
      <c r="W147" s="173"/>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c r="BC147" s="174"/>
      <c r="BD147" s="174"/>
      <c r="BE147" s="174"/>
      <c r="BF147" s="174"/>
      <c r="BG147" s="174"/>
      <c r="BH147" s="174"/>
      <c r="BI147" s="174"/>
      <c r="BJ147" s="174"/>
      <c r="BK147" s="174"/>
      <c r="BL147" s="174"/>
      <c r="BM147" s="175">
        <f>COUNTIF(O147:AA147,"E")</f>
        <v>0</v>
      </c>
      <c r="BN147" s="176">
        <f>COUNTIF(AB147:AM147,"E")</f>
        <v>0</v>
      </c>
      <c r="BO147" s="176">
        <f>COUNTIF(AN147:AZ147,"E")</f>
        <v>0</v>
      </c>
      <c r="BP147" s="176">
        <f>COUNTIF(BA147:BL147,"E")</f>
        <v>0</v>
      </c>
      <c r="BQ147" s="177">
        <f>SUM(BM147:BP147)</f>
        <v>0</v>
      </c>
      <c r="BR147" s="303"/>
      <c r="BS147" s="303"/>
      <c r="BT147" s="203"/>
      <c r="BU147" s="203"/>
      <c r="BV147" s="203"/>
      <c r="BW147" s="149"/>
    </row>
    <row r="148" spans="1:75" s="205" customFormat="1" ht="17.25" hidden="1" customHeight="1" outlineLevel="1" x14ac:dyDescent="0.25">
      <c r="A148" s="196"/>
      <c r="B148" s="142"/>
      <c r="C148" s="422"/>
      <c r="D148" s="377"/>
      <c r="E148" s="381"/>
      <c r="F148" s="372" t="s">
        <v>223</v>
      </c>
      <c r="G148" s="160" t="s">
        <v>76</v>
      </c>
      <c r="H148" s="363" t="s">
        <v>77</v>
      </c>
      <c r="I148" s="363" t="s">
        <v>77</v>
      </c>
      <c r="J148" s="363"/>
      <c r="K148" s="363" t="s">
        <v>77</v>
      </c>
      <c r="L148" s="363" t="s">
        <v>77</v>
      </c>
      <c r="M148" s="361" t="s">
        <v>213</v>
      </c>
      <c r="N148" s="350"/>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171">
        <f>COUNTIF(O148:AA148,"P")</f>
        <v>0</v>
      </c>
      <c r="BN148" s="172">
        <f>COUNTIF(AB148:AM148,"P")</f>
        <v>0</v>
      </c>
      <c r="BO148" s="172">
        <f>COUNTIF(AN148:AZ148,"P")</f>
        <v>0</v>
      </c>
      <c r="BP148" s="172">
        <f>COUNTIF(BA148:BL148,"P")</f>
        <v>0</v>
      </c>
      <c r="BQ148" s="172">
        <f t="shared" ref="BQ148" si="85">SUM(BM148:BP148)</f>
        <v>0</v>
      </c>
      <c r="BR148" s="303" t="e">
        <f>+SUM(BM149)/(BM148)</f>
        <v>#DIV/0!</v>
      </c>
      <c r="BS148" s="303" t="e">
        <f>+SUM(BN149)/(BN148)</f>
        <v>#DIV/0!</v>
      </c>
      <c r="BT148" s="203"/>
      <c r="BU148" s="203"/>
      <c r="BV148" s="203"/>
      <c r="BW148" s="149"/>
    </row>
    <row r="149" spans="1:75" s="205" customFormat="1" ht="12" hidden="1" customHeight="1" outlineLevel="1" x14ac:dyDescent="0.25">
      <c r="A149" s="196"/>
      <c r="B149" s="142"/>
      <c r="C149" s="422"/>
      <c r="D149" s="377"/>
      <c r="E149" s="382"/>
      <c r="F149" s="373"/>
      <c r="G149" s="199" t="s">
        <v>80</v>
      </c>
      <c r="H149" s="353"/>
      <c r="I149" s="353"/>
      <c r="J149" s="353"/>
      <c r="K149" s="353"/>
      <c r="L149" s="353"/>
      <c r="M149" s="362"/>
      <c r="N149" s="351"/>
      <c r="O149" s="173"/>
      <c r="P149" s="173"/>
      <c r="Q149" s="173"/>
      <c r="R149" s="173"/>
      <c r="S149" s="173"/>
      <c r="T149" s="174"/>
      <c r="U149" s="174"/>
      <c r="V149" s="174"/>
      <c r="W149" s="173"/>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c r="BG149" s="174"/>
      <c r="BH149" s="174"/>
      <c r="BI149" s="174"/>
      <c r="BJ149" s="174"/>
      <c r="BK149" s="174"/>
      <c r="BL149" s="174"/>
      <c r="BM149" s="175">
        <f>COUNTIF(O149:AA149,"E")</f>
        <v>0</v>
      </c>
      <c r="BN149" s="176">
        <f>COUNTIF(AB149:AM149,"E")</f>
        <v>0</v>
      </c>
      <c r="BO149" s="176">
        <f>COUNTIF(AN149:AZ149,"E")</f>
        <v>0</v>
      </c>
      <c r="BP149" s="176">
        <f>COUNTIF(BA149:BL149,"E")</f>
        <v>0</v>
      </c>
      <c r="BQ149" s="177">
        <f>SUM(BM149:BP149)</f>
        <v>0</v>
      </c>
      <c r="BR149" s="303"/>
      <c r="BS149" s="303"/>
      <c r="BT149" s="203"/>
      <c r="BU149" s="203"/>
      <c r="BV149" s="203"/>
      <c r="BW149" s="149"/>
    </row>
    <row r="150" spans="1:75" s="205" customFormat="1" ht="19.5" hidden="1" customHeight="1" outlineLevel="1" x14ac:dyDescent="0.25">
      <c r="A150" s="196"/>
      <c r="B150" s="142"/>
      <c r="C150" s="422"/>
      <c r="D150" s="377"/>
      <c r="E150" s="385" t="s">
        <v>224</v>
      </c>
      <c r="F150" s="374" t="s">
        <v>225</v>
      </c>
      <c r="G150" s="160" t="s">
        <v>76</v>
      </c>
      <c r="H150" s="363" t="s">
        <v>77</v>
      </c>
      <c r="I150" s="363" t="s">
        <v>77</v>
      </c>
      <c r="J150" s="363"/>
      <c r="K150" s="363" t="s">
        <v>77</v>
      </c>
      <c r="L150" s="363" t="s">
        <v>77</v>
      </c>
      <c r="M150" s="361" t="s">
        <v>213</v>
      </c>
      <c r="N150" s="350"/>
      <c r="O150" s="211"/>
      <c r="P150" s="211"/>
      <c r="Q150" s="211"/>
      <c r="R150" s="211"/>
      <c r="S150" s="211"/>
      <c r="T150" s="211"/>
      <c r="U150" s="211"/>
      <c r="V150" s="211"/>
      <c r="W150" s="211" t="s">
        <v>76</v>
      </c>
      <c r="X150" s="211"/>
      <c r="Y150" s="211"/>
      <c r="Z150" s="211"/>
      <c r="AA150" s="211"/>
      <c r="AB150" s="211"/>
      <c r="AC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171">
        <f>COUNTIF(O150:AA150,"P")</f>
        <v>1</v>
      </c>
      <c r="BN150" s="172">
        <f>COUNTIF(AB150:AM150,"P")</f>
        <v>0</v>
      </c>
      <c r="BO150" s="172">
        <f>COUNTIF(AN150:AZ150,"P")</f>
        <v>0</v>
      </c>
      <c r="BP150" s="172">
        <f>COUNTIF(BA150:BL150,"P")</f>
        <v>0</v>
      </c>
      <c r="BQ150" s="172">
        <f t="shared" ref="BQ150" si="86">SUM(BM150:BP150)</f>
        <v>1</v>
      </c>
      <c r="BR150" s="303">
        <f t="shared" ref="BR150:BS150" si="87">+SUM(BM151)/(BM150)</f>
        <v>0</v>
      </c>
      <c r="BS150" s="303" t="e">
        <f t="shared" si="87"/>
        <v>#DIV/0!</v>
      </c>
      <c r="BT150" s="203"/>
      <c r="BU150" s="203"/>
      <c r="BV150" s="203"/>
      <c r="BW150" s="149"/>
    </row>
    <row r="151" spans="1:75" s="205" customFormat="1" ht="13.5" hidden="1" customHeight="1" outlineLevel="1" x14ac:dyDescent="0.25">
      <c r="A151" s="196"/>
      <c r="B151" s="142"/>
      <c r="C151" s="422"/>
      <c r="D151" s="377"/>
      <c r="E151" s="386"/>
      <c r="F151" s="375"/>
      <c r="G151" s="199" t="s">
        <v>80</v>
      </c>
      <c r="H151" s="353"/>
      <c r="I151" s="353"/>
      <c r="J151" s="353"/>
      <c r="K151" s="353"/>
      <c r="L151" s="353"/>
      <c r="M151" s="362"/>
      <c r="N151" s="351"/>
      <c r="O151" s="173"/>
      <c r="P151" s="173"/>
      <c r="Q151" s="173"/>
      <c r="R151" s="173"/>
      <c r="S151" s="173"/>
      <c r="T151" s="174"/>
      <c r="U151" s="174"/>
      <c r="V151" s="174"/>
      <c r="W151" s="173"/>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4"/>
      <c r="BA151" s="174"/>
      <c r="BB151" s="174"/>
      <c r="BC151" s="174"/>
      <c r="BD151" s="174"/>
      <c r="BE151" s="174"/>
      <c r="BF151" s="174"/>
      <c r="BG151" s="174"/>
      <c r="BH151" s="174"/>
      <c r="BI151" s="174"/>
      <c r="BJ151" s="174"/>
      <c r="BK151" s="174"/>
      <c r="BL151" s="174"/>
      <c r="BM151" s="175">
        <f>COUNTIF(O151:AA151,"E")</f>
        <v>0</v>
      </c>
      <c r="BN151" s="176">
        <f>COUNTIF(AB151:AM151,"E")</f>
        <v>0</v>
      </c>
      <c r="BO151" s="176">
        <f>COUNTIF(AN151:AZ151,"E")</f>
        <v>0</v>
      </c>
      <c r="BP151" s="176">
        <f>COUNTIF(BA151:BL151,"E")</f>
        <v>0</v>
      </c>
      <c r="BQ151" s="177">
        <f>SUM(BM151:BP151)</f>
        <v>0</v>
      </c>
      <c r="BR151" s="303"/>
      <c r="BS151" s="303"/>
      <c r="BT151" s="203"/>
      <c r="BU151" s="203"/>
      <c r="BV151" s="203"/>
      <c r="BW151" s="149"/>
    </row>
    <row r="152" spans="1:75" s="205" customFormat="1" ht="15" hidden="1" customHeight="1" outlineLevel="1" x14ac:dyDescent="0.25">
      <c r="A152" s="196"/>
      <c r="B152" s="142"/>
      <c r="C152" s="422"/>
      <c r="D152" s="377"/>
      <c r="E152" s="386"/>
      <c r="F152" s="368" t="s">
        <v>226</v>
      </c>
      <c r="G152" s="160" t="s">
        <v>76</v>
      </c>
      <c r="H152" s="363" t="s">
        <v>77</v>
      </c>
      <c r="I152" s="363" t="s">
        <v>77</v>
      </c>
      <c r="J152" s="363"/>
      <c r="K152" s="363" t="s">
        <v>77</v>
      </c>
      <c r="L152" s="363" t="s">
        <v>77</v>
      </c>
      <c r="M152" s="361" t="s">
        <v>213</v>
      </c>
      <c r="N152" s="350"/>
      <c r="O152" s="211"/>
      <c r="P152" s="211"/>
      <c r="Q152" s="211"/>
      <c r="R152" s="211"/>
      <c r="S152" s="211"/>
      <c r="T152" s="211"/>
      <c r="U152" s="211"/>
      <c r="V152" s="211"/>
      <c r="W152" s="211"/>
      <c r="X152" s="211"/>
      <c r="Y152" s="211"/>
      <c r="Z152" s="211"/>
      <c r="AA152" s="211"/>
      <c r="AB152" s="211"/>
      <c r="AC152" s="211"/>
      <c r="AD152" s="211" t="s">
        <v>76</v>
      </c>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171">
        <f>COUNTIF(O152:AA152,"P")</f>
        <v>0</v>
      </c>
      <c r="BN152" s="172">
        <f>COUNTIF(AB152:AM152,"P")</f>
        <v>1</v>
      </c>
      <c r="BO152" s="172">
        <f>COUNTIF(AN152:AZ152,"P")</f>
        <v>0</v>
      </c>
      <c r="BP152" s="172">
        <f>COUNTIF(BA152:BL152,"P")</f>
        <v>0</v>
      </c>
      <c r="BQ152" s="172">
        <f t="shared" ref="BQ152" si="88">SUM(BM152:BP152)</f>
        <v>1</v>
      </c>
      <c r="BR152" s="303" t="e">
        <f>+SUM(BM153)/(BM152)</f>
        <v>#DIV/0!</v>
      </c>
      <c r="BS152" s="303">
        <f>+SUM(BN153)/(BN152)</f>
        <v>0</v>
      </c>
      <c r="BT152" s="203"/>
      <c r="BU152" s="203"/>
      <c r="BV152" s="203"/>
      <c r="BW152" s="149"/>
    </row>
    <row r="153" spans="1:75" s="205" customFormat="1" ht="19.5" hidden="1" customHeight="1" outlineLevel="1" x14ac:dyDescent="0.25">
      <c r="A153" s="196"/>
      <c r="B153" s="142"/>
      <c r="C153" s="422"/>
      <c r="D153" s="377"/>
      <c r="E153" s="386"/>
      <c r="F153" s="369"/>
      <c r="G153" s="199" t="s">
        <v>80</v>
      </c>
      <c r="H153" s="353"/>
      <c r="I153" s="353"/>
      <c r="J153" s="353"/>
      <c r="K153" s="353"/>
      <c r="L153" s="353"/>
      <c r="M153" s="362"/>
      <c r="N153" s="351"/>
      <c r="O153" s="173"/>
      <c r="P153" s="173"/>
      <c r="Q153" s="173"/>
      <c r="R153" s="173"/>
      <c r="S153" s="173"/>
      <c r="T153" s="174"/>
      <c r="U153" s="174"/>
      <c r="V153" s="174"/>
      <c r="W153" s="173"/>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4"/>
      <c r="BB153" s="174"/>
      <c r="BC153" s="174"/>
      <c r="BD153" s="174"/>
      <c r="BE153" s="174"/>
      <c r="BF153" s="174"/>
      <c r="BG153" s="174"/>
      <c r="BH153" s="174"/>
      <c r="BI153" s="174"/>
      <c r="BJ153" s="174"/>
      <c r="BK153" s="174"/>
      <c r="BL153" s="174"/>
      <c r="BM153" s="175">
        <f>COUNTIF(O153:AA153,"E")</f>
        <v>0</v>
      </c>
      <c r="BN153" s="176">
        <f>COUNTIF(AB153:AM153,"E")</f>
        <v>0</v>
      </c>
      <c r="BO153" s="176">
        <f>COUNTIF(AN153:AZ153,"E")</f>
        <v>0</v>
      </c>
      <c r="BP153" s="176">
        <f>COUNTIF(BA153:BL153,"E")</f>
        <v>0</v>
      </c>
      <c r="BQ153" s="177">
        <f>SUM(BM153:BP153)</f>
        <v>0</v>
      </c>
      <c r="BR153" s="303"/>
      <c r="BS153" s="303"/>
      <c r="BT153" s="203"/>
      <c r="BU153" s="203"/>
      <c r="BV153" s="203"/>
      <c r="BW153" s="149"/>
    </row>
    <row r="154" spans="1:75" s="205" customFormat="1" ht="19.5" hidden="1" customHeight="1" outlineLevel="1" x14ac:dyDescent="0.25">
      <c r="A154" s="196"/>
      <c r="B154" s="142"/>
      <c r="C154" s="422"/>
      <c r="D154" s="377"/>
      <c r="E154" s="386"/>
      <c r="F154" s="368" t="s">
        <v>227</v>
      </c>
      <c r="G154" s="160" t="s">
        <v>76</v>
      </c>
      <c r="H154" s="363" t="s">
        <v>77</v>
      </c>
      <c r="I154" s="363" t="s">
        <v>77</v>
      </c>
      <c r="J154" s="363"/>
      <c r="K154" s="363" t="s">
        <v>77</v>
      </c>
      <c r="L154" s="363" t="s">
        <v>77</v>
      </c>
      <c r="M154" s="361" t="s">
        <v>213</v>
      </c>
      <c r="N154" s="350"/>
      <c r="O154" s="211"/>
      <c r="P154" s="211"/>
      <c r="Q154" s="211"/>
      <c r="R154" s="211"/>
      <c r="S154" s="211" t="s">
        <v>76</v>
      </c>
      <c r="T154" s="211"/>
      <c r="U154" s="211"/>
      <c r="V154" s="211"/>
      <c r="W154" s="211" t="s">
        <v>76</v>
      </c>
      <c r="X154" s="211"/>
      <c r="Y154" s="211"/>
      <c r="Z154" s="211"/>
      <c r="AA154" s="211"/>
      <c r="AB154" s="211" t="s">
        <v>76</v>
      </c>
      <c r="AC154" s="211"/>
      <c r="AD154" s="211"/>
      <c r="AE154" s="211"/>
      <c r="AF154" s="211" t="s">
        <v>76</v>
      </c>
      <c r="AG154" s="211"/>
      <c r="AH154" s="211"/>
      <c r="AI154" s="211"/>
      <c r="AJ154" s="211" t="s">
        <v>76</v>
      </c>
      <c r="AK154" s="211"/>
      <c r="AL154" s="211"/>
      <c r="AM154" s="211"/>
      <c r="AN154" s="211" t="s">
        <v>76</v>
      </c>
      <c r="AO154" s="211"/>
      <c r="AP154" s="211"/>
      <c r="AQ154" s="211"/>
      <c r="AR154" s="211"/>
      <c r="AS154" s="211" t="s">
        <v>76</v>
      </c>
      <c r="AT154" s="211"/>
      <c r="AU154" s="211"/>
      <c r="AV154" s="211"/>
      <c r="AW154" s="211" t="s">
        <v>76</v>
      </c>
      <c r="AX154" s="211"/>
      <c r="AY154" s="211"/>
      <c r="AZ154" s="211"/>
      <c r="BA154" s="211" t="s">
        <v>76</v>
      </c>
      <c r="BB154" s="211"/>
      <c r="BC154" s="211"/>
      <c r="BD154" s="211"/>
      <c r="BE154" s="211" t="s">
        <v>76</v>
      </c>
      <c r="BF154" s="211"/>
      <c r="BG154" s="211"/>
      <c r="BH154" s="211"/>
      <c r="BI154" s="211" t="s">
        <v>76</v>
      </c>
      <c r="BJ154" s="211"/>
      <c r="BK154" s="211"/>
      <c r="BL154" s="211"/>
      <c r="BM154" s="171">
        <f>COUNTIF(O154:AA154,"P")</f>
        <v>2</v>
      </c>
      <c r="BN154" s="172">
        <f>COUNTIF(AB154:AM154,"P")</f>
        <v>3</v>
      </c>
      <c r="BO154" s="172">
        <f>COUNTIF(AN154:AZ154,"P")</f>
        <v>3</v>
      </c>
      <c r="BP154" s="172">
        <f>COUNTIF(BA154:BL154,"P")</f>
        <v>3</v>
      </c>
      <c r="BQ154" s="172">
        <f t="shared" ref="BQ154" si="89">SUM(BM154:BP154)</f>
        <v>11</v>
      </c>
      <c r="BR154" s="303">
        <f t="shared" ref="BR154:BR160" si="90">+SUM(BM155)/(BM154)</f>
        <v>0</v>
      </c>
      <c r="BS154" s="303">
        <f>+SUM(BN155)/(BN154)</f>
        <v>0</v>
      </c>
      <c r="BT154" s="203"/>
      <c r="BU154" s="203"/>
      <c r="BV154" s="203"/>
      <c r="BW154" s="149"/>
    </row>
    <row r="155" spans="1:75" s="205" customFormat="1" ht="19.5" hidden="1" customHeight="1" outlineLevel="1" x14ac:dyDescent="0.25">
      <c r="A155" s="196"/>
      <c r="B155" s="142"/>
      <c r="C155" s="422"/>
      <c r="D155" s="377"/>
      <c r="E155" s="387"/>
      <c r="F155" s="369"/>
      <c r="G155" s="199" t="s">
        <v>80</v>
      </c>
      <c r="H155" s="353"/>
      <c r="I155" s="353"/>
      <c r="J155" s="353"/>
      <c r="K155" s="353"/>
      <c r="L155" s="353"/>
      <c r="M155" s="362"/>
      <c r="N155" s="351"/>
      <c r="O155" s="173"/>
      <c r="P155" s="173"/>
      <c r="Q155" s="173"/>
      <c r="R155" s="173"/>
      <c r="S155" s="173"/>
      <c r="T155" s="174"/>
      <c r="U155" s="174"/>
      <c r="V155" s="174"/>
      <c r="W155" s="173"/>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4"/>
      <c r="BA155" s="174"/>
      <c r="BB155" s="174"/>
      <c r="BC155" s="174"/>
      <c r="BD155" s="174"/>
      <c r="BE155" s="174"/>
      <c r="BF155" s="174"/>
      <c r="BG155" s="174"/>
      <c r="BH155" s="174"/>
      <c r="BI155" s="174"/>
      <c r="BJ155" s="174"/>
      <c r="BK155" s="174"/>
      <c r="BL155" s="174"/>
      <c r="BM155" s="175">
        <f>COUNTIF(O155:AA155,"E")</f>
        <v>0</v>
      </c>
      <c r="BN155" s="176">
        <f>COUNTIF(AB155:AM155,"E")</f>
        <v>0</v>
      </c>
      <c r="BO155" s="176">
        <f>COUNTIF(AN155:AZ155,"E")</f>
        <v>0</v>
      </c>
      <c r="BP155" s="176">
        <f>COUNTIF(BA155:BL155,"E")</f>
        <v>0</v>
      </c>
      <c r="BQ155" s="177">
        <f>SUM(BM155:BP155)</f>
        <v>0</v>
      </c>
      <c r="BR155" s="303"/>
      <c r="BS155" s="303"/>
      <c r="BT155" s="203"/>
      <c r="BU155" s="203"/>
      <c r="BV155" s="203"/>
      <c r="BW155" s="149"/>
    </row>
    <row r="156" spans="1:75" s="205" customFormat="1" ht="19.5" hidden="1" customHeight="1" outlineLevel="1" x14ac:dyDescent="0.25">
      <c r="A156" s="196"/>
      <c r="B156" s="142"/>
      <c r="C156" s="422"/>
      <c r="D156" s="377"/>
      <c r="E156" s="372" t="s">
        <v>228</v>
      </c>
      <c r="F156" s="383" t="s">
        <v>229</v>
      </c>
      <c r="G156" s="160" t="s">
        <v>76</v>
      </c>
      <c r="H156" s="363" t="s">
        <v>77</v>
      </c>
      <c r="I156" s="363" t="s">
        <v>77</v>
      </c>
      <c r="J156" s="363"/>
      <c r="K156" s="363" t="s">
        <v>77</v>
      </c>
      <c r="L156" s="363" t="s">
        <v>77</v>
      </c>
      <c r="M156" s="361" t="s">
        <v>213</v>
      </c>
      <c r="N156" s="350" t="s">
        <v>230</v>
      </c>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171">
        <f>COUNTIF(O156:AA156,"P")</f>
        <v>0</v>
      </c>
      <c r="BN156" s="172">
        <f>COUNTIF(AB156:AM156,"P")</f>
        <v>0</v>
      </c>
      <c r="BO156" s="172">
        <f>COUNTIF(AN156:AZ156,"P")</f>
        <v>0</v>
      </c>
      <c r="BP156" s="172">
        <f>COUNTIF(BA156:BL156,"P")</f>
        <v>0</v>
      </c>
      <c r="BQ156" s="172">
        <f t="shared" ref="BQ156" si="91">SUM(BM156:BP156)</f>
        <v>0</v>
      </c>
      <c r="BR156" s="303" t="e">
        <f t="shared" si="90"/>
        <v>#DIV/0!</v>
      </c>
      <c r="BS156" s="303" t="e">
        <f>+SUM(BN157)/(BN156)</f>
        <v>#DIV/0!</v>
      </c>
      <c r="BT156" s="203"/>
      <c r="BU156" s="203"/>
      <c r="BV156" s="203"/>
      <c r="BW156" s="149"/>
    </row>
    <row r="157" spans="1:75" s="205" customFormat="1" ht="17.25" hidden="1" customHeight="1" outlineLevel="1" x14ac:dyDescent="0.25">
      <c r="A157" s="196"/>
      <c r="B157" s="142"/>
      <c r="C157" s="422"/>
      <c r="D157" s="377"/>
      <c r="E157" s="379"/>
      <c r="F157" s="384"/>
      <c r="G157" s="199" t="s">
        <v>80</v>
      </c>
      <c r="H157" s="353"/>
      <c r="I157" s="353"/>
      <c r="J157" s="353"/>
      <c r="K157" s="353"/>
      <c r="L157" s="353"/>
      <c r="M157" s="362"/>
      <c r="N157" s="351"/>
      <c r="O157" s="173"/>
      <c r="P157" s="173"/>
      <c r="Q157" s="173"/>
      <c r="R157" s="173"/>
      <c r="S157" s="173"/>
      <c r="T157" s="174"/>
      <c r="U157" s="174"/>
      <c r="V157" s="174"/>
      <c r="W157" s="173"/>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4"/>
      <c r="BC157" s="174"/>
      <c r="BD157" s="174"/>
      <c r="BE157" s="174"/>
      <c r="BF157" s="174"/>
      <c r="BG157" s="174"/>
      <c r="BH157" s="174"/>
      <c r="BI157" s="174"/>
      <c r="BJ157" s="174"/>
      <c r="BK157" s="174"/>
      <c r="BL157" s="174"/>
      <c r="BM157" s="175">
        <f>COUNTIF(O157:AA157,"E")</f>
        <v>0</v>
      </c>
      <c r="BN157" s="176">
        <f>COUNTIF(AB157:AM157,"E")</f>
        <v>0</v>
      </c>
      <c r="BO157" s="176">
        <f>COUNTIF(AN157:AZ157,"E")</f>
        <v>0</v>
      </c>
      <c r="BP157" s="176">
        <f>COUNTIF(BA157:BL157,"E")</f>
        <v>0</v>
      </c>
      <c r="BQ157" s="177">
        <f>SUM(BM157:BP157)</f>
        <v>0</v>
      </c>
      <c r="BR157" s="303"/>
      <c r="BS157" s="303"/>
      <c r="BT157" s="203"/>
      <c r="BU157" s="203"/>
      <c r="BV157" s="203"/>
      <c r="BW157" s="149"/>
    </row>
    <row r="158" spans="1:75" s="205" customFormat="1" ht="19.5" hidden="1" customHeight="1" outlineLevel="1" x14ac:dyDescent="0.25">
      <c r="A158" s="196"/>
      <c r="B158" s="142"/>
      <c r="C158" s="422"/>
      <c r="D158" s="377"/>
      <c r="E158" s="372" t="s">
        <v>231</v>
      </c>
      <c r="F158" s="383"/>
      <c r="G158" s="160" t="s">
        <v>76</v>
      </c>
      <c r="H158" s="363" t="s">
        <v>77</v>
      </c>
      <c r="I158" s="363" t="s">
        <v>77</v>
      </c>
      <c r="J158" s="363"/>
      <c r="K158" s="363" t="s">
        <v>77</v>
      </c>
      <c r="L158" s="363" t="s">
        <v>77</v>
      </c>
      <c r="M158" s="361" t="s">
        <v>213</v>
      </c>
      <c r="N158" s="350"/>
      <c r="O158" s="211"/>
      <c r="P158" s="211"/>
      <c r="Q158" s="211"/>
      <c r="R158" s="211"/>
      <c r="S158" s="211"/>
      <c r="T158" s="211"/>
      <c r="U158" s="211"/>
      <c r="V158" s="211"/>
      <c r="W158" s="211"/>
      <c r="X158" s="211"/>
      <c r="Y158" s="211"/>
      <c r="Z158" s="211" t="s">
        <v>76</v>
      </c>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171">
        <f>COUNTIF(O158:AA158,"P")</f>
        <v>1</v>
      </c>
      <c r="BN158" s="172">
        <f>COUNTIF(AB158:AM158,"P")</f>
        <v>0</v>
      </c>
      <c r="BO158" s="172">
        <f>COUNTIF(AN158:AZ158,"P")</f>
        <v>0</v>
      </c>
      <c r="BP158" s="172">
        <f>COUNTIF(BA158:BL158,"P")</f>
        <v>0</v>
      </c>
      <c r="BQ158" s="172">
        <f t="shared" ref="BQ158" si="92">SUM(BM158:BP158)</f>
        <v>1</v>
      </c>
      <c r="BR158" s="303">
        <f t="shared" si="90"/>
        <v>0</v>
      </c>
      <c r="BS158" s="303" t="e">
        <f>+SUM(BN159)/(BN158)</f>
        <v>#DIV/0!</v>
      </c>
      <c r="BT158" s="203"/>
      <c r="BU158" s="203"/>
      <c r="BV158" s="203"/>
      <c r="BW158" s="149"/>
    </row>
    <row r="159" spans="1:75" s="205" customFormat="1" ht="19.5" hidden="1" customHeight="1" outlineLevel="1" x14ac:dyDescent="0.25">
      <c r="A159" s="196"/>
      <c r="B159" s="142"/>
      <c r="C159" s="422"/>
      <c r="D159" s="378"/>
      <c r="E159" s="379"/>
      <c r="F159" s="384"/>
      <c r="G159" s="199" t="s">
        <v>80</v>
      </c>
      <c r="H159" s="353"/>
      <c r="I159" s="353"/>
      <c r="J159" s="353"/>
      <c r="K159" s="353"/>
      <c r="L159" s="353"/>
      <c r="M159" s="362"/>
      <c r="N159" s="351"/>
      <c r="O159" s="173"/>
      <c r="P159" s="173"/>
      <c r="Q159" s="173"/>
      <c r="R159" s="173"/>
      <c r="S159" s="173"/>
      <c r="T159" s="174"/>
      <c r="U159" s="174"/>
      <c r="V159" s="174"/>
      <c r="W159" s="173"/>
      <c r="X159" s="174"/>
      <c r="Y159" s="174"/>
      <c r="Z159" s="174"/>
      <c r="AA159" s="174"/>
      <c r="AB159" s="174"/>
      <c r="AC159" s="174"/>
      <c r="AD159" s="174"/>
      <c r="AE159" s="174"/>
      <c r="AF159" s="174"/>
      <c r="AG159" s="174"/>
      <c r="AH159" s="174"/>
      <c r="AI159" s="174"/>
      <c r="AJ159" s="174"/>
      <c r="AK159" s="174"/>
      <c r="AL159" s="174"/>
      <c r="AM159" s="174"/>
      <c r="AN159" s="174"/>
      <c r="AO159" s="174"/>
      <c r="AP159" s="174"/>
      <c r="AQ159" s="174"/>
      <c r="AR159" s="174"/>
      <c r="AS159" s="174"/>
      <c r="AT159" s="174"/>
      <c r="AU159" s="174"/>
      <c r="AV159" s="174"/>
      <c r="AW159" s="174"/>
      <c r="AX159" s="174"/>
      <c r="AY159" s="174"/>
      <c r="AZ159" s="174"/>
      <c r="BA159" s="174"/>
      <c r="BB159" s="174"/>
      <c r="BC159" s="174"/>
      <c r="BD159" s="174"/>
      <c r="BE159" s="174"/>
      <c r="BF159" s="174"/>
      <c r="BG159" s="174"/>
      <c r="BH159" s="174"/>
      <c r="BI159" s="174"/>
      <c r="BJ159" s="174"/>
      <c r="BK159" s="174"/>
      <c r="BL159" s="174"/>
      <c r="BM159" s="175">
        <f>COUNTIF(O159:AA159,"E")</f>
        <v>0</v>
      </c>
      <c r="BN159" s="176">
        <f>COUNTIF(AB159:AM159,"E")</f>
        <v>0</v>
      </c>
      <c r="BO159" s="176">
        <f>COUNTIF(AN159:AZ159,"E")</f>
        <v>0</v>
      </c>
      <c r="BP159" s="176">
        <f>COUNTIF(BA159:BL159,"E")</f>
        <v>0</v>
      </c>
      <c r="BQ159" s="177">
        <f>SUM(BM159:BP159)</f>
        <v>0</v>
      </c>
      <c r="BR159" s="303"/>
      <c r="BS159" s="303"/>
      <c r="BT159" s="203"/>
      <c r="BU159" s="203"/>
      <c r="BV159" s="203"/>
      <c r="BW159" s="149"/>
    </row>
    <row r="160" spans="1:75" s="205" customFormat="1" ht="26.25" hidden="1" customHeight="1" outlineLevel="1" x14ac:dyDescent="0.25">
      <c r="A160" s="571"/>
      <c r="B160" s="640"/>
      <c r="C160" s="422"/>
      <c r="D160" s="388" t="s">
        <v>232</v>
      </c>
      <c r="E160" s="404" t="s">
        <v>233</v>
      </c>
      <c r="F160" s="383" t="s">
        <v>234</v>
      </c>
      <c r="G160" s="160" t="s">
        <v>76</v>
      </c>
      <c r="H160" s="353" t="s">
        <v>93</v>
      </c>
      <c r="I160" s="363" t="s">
        <v>77</v>
      </c>
      <c r="J160" s="353"/>
      <c r="K160" s="353" t="s">
        <v>93</v>
      </c>
      <c r="L160" s="353" t="s">
        <v>93</v>
      </c>
      <c r="M160" s="361" t="s">
        <v>235</v>
      </c>
      <c r="N160" s="352" t="s">
        <v>214</v>
      </c>
      <c r="O160" s="211"/>
      <c r="P160" s="211"/>
      <c r="Q160" s="211"/>
      <c r="R160" s="211"/>
      <c r="S160" s="211"/>
      <c r="T160" s="225"/>
      <c r="U160" s="225"/>
      <c r="V160" s="225"/>
      <c r="W160" s="211"/>
      <c r="X160" s="225"/>
      <c r="Y160" s="225"/>
      <c r="Z160" s="225"/>
      <c r="AA160" s="225"/>
      <c r="AB160" s="225" t="s">
        <v>76</v>
      </c>
      <c r="AC160" s="225"/>
      <c r="AD160" s="225"/>
      <c r="AE160" s="225"/>
      <c r="AF160" s="225"/>
      <c r="AG160" s="225"/>
      <c r="AH160" s="225"/>
      <c r="AI160" s="225"/>
      <c r="AJ160" s="225"/>
      <c r="AK160" s="225"/>
      <c r="AL160" s="225"/>
      <c r="AM160" s="225"/>
      <c r="AN160" s="225" t="s">
        <v>76</v>
      </c>
      <c r="AO160" s="225"/>
      <c r="AP160" s="225"/>
      <c r="AQ160" s="225"/>
      <c r="AR160" s="225"/>
      <c r="AS160" s="211"/>
      <c r="AT160" s="225"/>
      <c r="AU160" s="225"/>
      <c r="AV160" s="225"/>
      <c r="AW160" s="225"/>
      <c r="AX160" s="225"/>
      <c r="AY160" s="225"/>
      <c r="AZ160" s="225"/>
      <c r="BA160" s="225" t="s">
        <v>76</v>
      </c>
      <c r="BB160" s="225"/>
      <c r="BC160" s="225"/>
      <c r="BD160" s="225"/>
      <c r="BE160" s="225"/>
      <c r="BF160" s="225"/>
      <c r="BG160" s="225"/>
      <c r="BH160" s="225"/>
      <c r="BI160" s="225"/>
      <c r="BJ160" s="225" t="s">
        <v>76</v>
      </c>
      <c r="BK160" s="225"/>
      <c r="BL160" s="225"/>
      <c r="BM160" s="171">
        <f>COUNTIF(O160:AA160,"P")</f>
        <v>0</v>
      </c>
      <c r="BN160" s="172">
        <f>COUNTIF(AB160:AM160,"P")</f>
        <v>1</v>
      </c>
      <c r="BO160" s="172">
        <f>COUNTIF(AN160:AZ160,"P")</f>
        <v>1</v>
      </c>
      <c r="BP160" s="172">
        <f>COUNTIF(BA160:BL160,"P")</f>
        <v>2</v>
      </c>
      <c r="BQ160" s="172">
        <f t="shared" ref="BQ160:BQ169" si="93">SUM(BM160:BP160)</f>
        <v>4</v>
      </c>
      <c r="BR160" s="303" t="e">
        <f t="shared" si="90"/>
        <v>#DIV/0!</v>
      </c>
      <c r="BS160" s="303">
        <f>+SUM(BN161)/(BN160)</f>
        <v>0</v>
      </c>
      <c r="BT160" s="303">
        <f>+SUM(BO161)/(BO160)</f>
        <v>0</v>
      </c>
      <c r="BU160" s="303">
        <f>+SUM(BP161)/(BP160)</f>
        <v>0</v>
      </c>
      <c r="BV160" s="303">
        <f>+SUM(BQ161)/(BQ160)</f>
        <v>0</v>
      </c>
      <c r="BW160" s="149"/>
    </row>
    <row r="161" spans="1:75" s="205" customFormat="1" ht="30.75" hidden="1" customHeight="1" outlineLevel="1" x14ac:dyDescent="0.25">
      <c r="A161" s="571"/>
      <c r="B161" s="640"/>
      <c r="C161" s="422"/>
      <c r="D161" s="389"/>
      <c r="E161" s="405"/>
      <c r="F161" s="384"/>
      <c r="G161" s="199" t="s">
        <v>80</v>
      </c>
      <c r="H161" s="354"/>
      <c r="I161" s="353"/>
      <c r="J161" s="354"/>
      <c r="K161" s="354"/>
      <c r="L161" s="354"/>
      <c r="M161" s="362"/>
      <c r="N161" s="352"/>
      <c r="O161" s="173"/>
      <c r="P161" s="173"/>
      <c r="Q161" s="173"/>
      <c r="R161" s="173"/>
      <c r="S161" s="173"/>
      <c r="T161" s="174"/>
      <c r="U161" s="174"/>
      <c r="V161" s="174"/>
      <c r="W161" s="173"/>
      <c r="X161" s="174"/>
      <c r="Y161" s="174"/>
      <c r="Z161" s="174"/>
      <c r="AA161" s="174"/>
      <c r="AB161" s="174"/>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4"/>
      <c r="BB161" s="174"/>
      <c r="BC161" s="174"/>
      <c r="BD161" s="174"/>
      <c r="BE161" s="174"/>
      <c r="BF161" s="174"/>
      <c r="BG161" s="174"/>
      <c r="BH161" s="174"/>
      <c r="BI161" s="174"/>
      <c r="BJ161" s="174"/>
      <c r="BK161" s="174"/>
      <c r="BL161" s="174"/>
      <c r="BM161" s="175">
        <f>COUNTIF(O161:AA161,"E")</f>
        <v>0</v>
      </c>
      <c r="BN161" s="176">
        <f>COUNTIF(AB161:AM161,"E")</f>
        <v>0</v>
      </c>
      <c r="BO161" s="176">
        <f>COUNTIF(AN161:AZ161,"E")</f>
        <v>0</v>
      </c>
      <c r="BP161" s="176">
        <f>COUNTIF(BA161:BL161,"E")</f>
        <v>0</v>
      </c>
      <c r="BQ161" s="177">
        <f t="shared" si="93"/>
        <v>0</v>
      </c>
      <c r="BR161" s="303"/>
      <c r="BS161" s="303"/>
      <c r="BT161" s="303"/>
      <c r="BU161" s="303"/>
      <c r="BV161" s="303"/>
      <c r="BW161" s="149"/>
    </row>
    <row r="162" spans="1:75" s="205" customFormat="1" ht="27" hidden="1" customHeight="1" outlineLevel="1" x14ac:dyDescent="0.25">
      <c r="A162" s="209"/>
      <c r="B162" s="640"/>
      <c r="C162" s="422"/>
      <c r="D162" s="389"/>
      <c r="E162" s="414" t="s">
        <v>615</v>
      </c>
      <c r="F162" s="325" t="s">
        <v>236</v>
      </c>
      <c r="G162" s="160" t="s">
        <v>76</v>
      </c>
      <c r="H162" s="353" t="s">
        <v>93</v>
      </c>
      <c r="I162" s="353"/>
      <c r="J162" s="353"/>
      <c r="K162" s="353"/>
      <c r="L162" s="353" t="s">
        <v>93</v>
      </c>
      <c r="M162" s="361" t="s">
        <v>235</v>
      </c>
      <c r="N162" s="352" t="s">
        <v>214</v>
      </c>
      <c r="O162" s="211"/>
      <c r="P162" s="211"/>
      <c r="Q162" s="211"/>
      <c r="R162" s="211" t="s">
        <v>76</v>
      </c>
      <c r="S162" s="211"/>
      <c r="T162" s="225"/>
      <c r="U162" s="225"/>
      <c r="V162" s="225" t="s">
        <v>76</v>
      </c>
      <c r="W162" s="211"/>
      <c r="X162" s="225"/>
      <c r="Y162" s="225"/>
      <c r="Z162" s="225" t="s">
        <v>76</v>
      </c>
      <c r="AA162" s="225"/>
      <c r="AB162" s="225"/>
      <c r="AC162" s="225"/>
      <c r="AD162" s="225"/>
      <c r="AE162" s="225" t="s">
        <v>76</v>
      </c>
      <c r="AF162" s="225"/>
      <c r="AG162" s="225"/>
      <c r="AH162" s="225"/>
      <c r="AI162" s="225" t="s">
        <v>76</v>
      </c>
      <c r="AJ162" s="225"/>
      <c r="AK162" s="225"/>
      <c r="AL162" s="225"/>
      <c r="AM162" s="225" t="s">
        <v>76</v>
      </c>
      <c r="AN162" s="225"/>
      <c r="AO162" s="225"/>
      <c r="AP162" s="225"/>
      <c r="AQ162" s="225"/>
      <c r="AR162" s="225" t="s">
        <v>76</v>
      </c>
      <c r="AS162" s="211"/>
      <c r="AT162" s="225"/>
      <c r="AU162" s="225"/>
      <c r="AV162" s="225" t="s">
        <v>76</v>
      </c>
      <c r="AW162" s="225"/>
      <c r="AX162" s="225"/>
      <c r="AY162" s="225"/>
      <c r="AZ162" s="225" t="s">
        <v>76</v>
      </c>
      <c r="BA162" s="225"/>
      <c r="BB162" s="225"/>
      <c r="BC162" s="225"/>
      <c r="BD162" s="225" t="s">
        <v>76</v>
      </c>
      <c r="BE162" s="225"/>
      <c r="BF162" s="225"/>
      <c r="BG162" s="225"/>
      <c r="BH162" s="225" t="s">
        <v>76</v>
      </c>
      <c r="BI162" s="225"/>
      <c r="BJ162" s="225"/>
      <c r="BK162" s="225"/>
      <c r="BL162" s="225"/>
      <c r="BM162" s="171">
        <f>COUNTIF(O162:AA162,"P")</f>
        <v>3</v>
      </c>
      <c r="BN162" s="172">
        <f>COUNTIF(AB162:AM162,"P")</f>
        <v>3</v>
      </c>
      <c r="BO162" s="172">
        <f>COUNTIF(AN162:AZ162,"P")</f>
        <v>3</v>
      </c>
      <c r="BP162" s="172">
        <f>COUNTIF(BA162:BL162,"P")</f>
        <v>2</v>
      </c>
      <c r="BQ162" s="172">
        <f t="shared" si="93"/>
        <v>11</v>
      </c>
      <c r="BR162" s="303">
        <f>+SUM(BM163)/(BM162)</f>
        <v>0</v>
      </c>
      <c r="BS162" s="303">
        <f>+SUM(BN163)/(BN162)</f>
        <v>0</v>
      </c>
      <c r="BT162" s="303">
        <f>+SUM(BO163)/(BO162)</f>
        <v>0</v>
      </c>
      <c r="BU162" s="303">
        <f>+SUM(BP163)/(BP162)</f>
        <v>0</v>
      </c>
      <c r="BV162" s="303">
        <f>+SUM(BQ163)/(BQ162)</f>
        <v>0</v>
      </c>
      <c r="BW162" s="149"/>
    </row>
    <row r="163" spans="1:75" s="205" customFormat="1" ht="33" hidden="1" customHeight="1" outlineLevel="1" x14ac:dyDescent="0.25">
      <c r="A163" s="209"/>
      <c r="B163" s="640"/>
      <c r="C163" s="422"/>
      <c r="D163" s="389"/>
      <c r="E163" s="415"/>
      <c r="F163" s="395"/>
      <c r="G163" s="199" t="s">
        <v>80</v>
      </c>
      <c r="H163" s="354"/>
      <c r="I163" s="354"/>
      <c r="J163" s="354"/>
      <c r="K163" s="354"/>
      <c r="L163" s="354"/>
      <c r="M163" s="362"/>
      <c r="N163" s="352"/>
      <c r="O163" s="173"/>
      <c r="P163" s="173"/>
      <c r="Q163" s="173"/>
      <c r="R163" s="173"/>
      <c r="S163" s="173"/>
      <c r="T163" s="174"/>
      <c r="U163" s="174"/>
      <c r="V163" s="174"/>
      <c r="W163" s="173"/>
      <c r="X163" s="174"/>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74"/>
      <c r="AZ163" s="174"/>
      <c r="BA163" s="174"/>
      <c r="BB163" s="174"/>
      <c r="BC163" s="174"/>
      <c r="BD163" s="174"/>
      <c r="BE163" s="174"/>
      <c r="BF163" s="174"/>
      <c r="BG163" s="174"/>
      <c r="BH163" s="174"/>
      <c r="BI163" s="174"/>
      <c r="BJ163" s="174"/>
      <c r="BK163" s="174"/>
      <c r="BL163" s="174"/>
      <c r="BM163" s="175">
        <f>COUNTIF(O163:AA163,"E")</f>
        <v>0</v>
      </c>
      <c r="BN163" s="176">
        <f>COUNTIF(AB163:AM163,"E")</f>
        <v>0</v>
      </c>
      <c r="BO163" s="176">
        <f>COUNTIF(AN163:AZ163,"E")</f>
        <v>0</v>
      </c>
      <c r="BP163" s="176">
        <f>COUNTIF(BA163:BL163,"E")</f>
        <v>0</v>
      </c>
      <c r="BQ163" s="177">
        <f t="shared" si="93"/>
        <v>0</v>
      </c>
      <c r="BR163" s="303"/>
      <c r="BS163" s="303"/>
      <c r="BT163" s="303"/>
      <c r="BU163" s="303"/>
      <c r="BV163" s="303"/>
      <c r="BW163" s="149"/>
    </row>
    <row r="164" spans="1:75" s="205" customFormat="1" ht="29.25" hidden="1" customHeight="1" outlineLevel="1" x14ac:dyDescent="0.25">
      <c r="A164" s="209"/>
      <c r="B164" s="640"/>
      <c r="C164" s="422"/>
      <c r="D164" s="389"/>
      <c r="E164" s="416" t="s">
        <v>237</v>
      </c>
      <c r="F164" s="325" t="s">
        <v>204</v>
      </c>
      <c r="G164" s="160" t="s">
        <v>76</v>
      </c>
      <c r="H164" s="353" t="s">
        <v>93</v>
      </c>
      <c r="I164" s="353"/>
      <c r="J164" s="353" t="s">
        <v>93</v>
      </c>
      <c r="K164" s="353"/>
      <c r="L164" s="353" t="s">
        <v>93</v>
      </c>
      <c r="M164" s="361" t="s">
        <v>235</v>
      </c>
      <c r="N164" s="352" t="s">
        <v>214</v>
      </c>
      <c r="O164" s="211"/>
      <c r="P164" s="211"/>
      <c r="Q164" s="211"/>
      <c r="R164" s="211"/>
      <c r="S164" s="211"/>
      <c r="T164" s="225"/>
      <c r="U164" s="225"/>
      <c r="V164" s="225"/>
      <c r="W164" s="211"/>
      <c r="X164" s="225"/>
      <c r="Y164" s="225"/>
      <c r="Z164" s="225"/>
      <c r="AA164" s="225"/>
      <c r="AB164" s="225"/>
      <c r="AC164" s="225"/>
      <c r="AD164" s="225"/>
      <c r="AE164" s="225" t="s">
        <v>76</v>
      </c>
      <c r="AF164" s="225"/>
      <c r="AG164" s="225"/>
      <c r="AH164" s="225"/>
      <c r="AI164" s="225" t="s">
        <v>76</v>
      </c>
      <c r="AJ164" s="225"/>
      <c r="AK164" s="225"/>
      <c r="AL164" s="225"/>
      <c r="AM164" s="225" t="s">
        <v>76</v>
      </c>
      <c r="AN164" s="225"/>
      <c r="AO164" s="225"/>
      <c r="AP164" s="225"/>
      <c r="AQ164" s="225"/>
      <c r="AR164" s="225" t="s">
        <v>76</v>
      </c>
      <c r="AS164" s="211"/>
      <c r="AT164" s="225"/>
      <c r="AU164" s="225"/>
      <c r="AV164" s="225" t="s">
        <v>76</v>
      </c>
      <c r="AW164" s="225"/>
      <c r="AX164" s="225"/>
      <c r="AY164" s="225"/>
      <c r="AZ164" s="225" t="s">
        <v>76</v>
      </c>
      <c r="BA164" s="225"/>
      <c r="BB164" s="225"/>
      <c r="BC164" s="225"/>
      <c r="BD164" s="225" t="s">
        <v>76</v>
      </c>
      <c r="BE164" s="225"/>
      <c r="BF164" s="225"/>
      <c r="BG164" s="225"/>
      <c r="BH164" s="225" t="s">
        <v>76</v>
      </c>
      <c r="BI164" s="225"/>
      <c r="BJ164" s="225"/>
      <c r="BK164" s="225"/>
      <c r="BL164" s="225"/>
      <c r="BM164" s="171">
        <f>COUNTIF(O164:AA164,"P")</f>
        <v>0</v>
      </c>
      <c r="BN164" s="172">
        <f>COUNTIF(AB164:AM164,"P")</f>
        <v>3</v>
      </c>
      <c r="BO164" s="172">
        <f>COUNTIF(AN164:AZ164,"P")</f>
        <v>3</v>
      </c>
      <c r="BP164" s="172">
        <f>COUNTIF(BA164:BL164,"P")</f>
        <v>2</v>
      </c>
      <c r="BQ164" s="172">
        <f t="shared" si="93"/>
        <v>8</v>
      </c>
      <c r="BR164" s="303" t="e">
        <f>+SUM(BM165)/(BM164)</f>
        <v>#DIV/0!</v>
      </c>
      <c r="BS164" s="303">
        <f>+SUM(BN165)/(BN164)</f>
        <v>0</v>
      </c>
      <c r="BT164" s="303">
        <f>+SUM(BO165)/(BO164)</f>
        <v>0</v>
      </c>
      <c r="BU164" s="303">
        <f>+SUM(BP165)/(BP164)</f>
        <v>0</v>
      </c>
      <c r="BV164" s="303">
        <f>+SUM(BQ165)/(BQ164)</f>
        <v>0</v>
      </c>
      <c r="BW164" s="149"/>
    </row>
    <row r="165" spans="1:75" s="205" customFormat="1" ht="27" hidden="1" customHeight="1" outlineLevel="1" x14ac:dyDescent="0.25">
      <c r="A165" s="209"/>
      <c r="B165" s="640"/>
      <c r="C165" s="422"/>
      <c r="D165" s="389"/>
      <c r="E165" s="417"/>
      <c r="F165" s="395"/>
      <c r="G165" s="199" t="s">
        <v>80</v>
      </c>
      <c r="H165" s="354"/>
      <c r="I165" s="354"/>
      <c r="J165" s="354"/>
      <c r="K165" s="354"/>
      <c r="L165" s="354"/>
      <c r="M165" s="362"/>
      <c r="N165" s="352"/>
      <c r="O165" s="173"/>
      <c r="P165" s="173"/>
      <c r="Q165" s="173"/>
      <c r="R165" s="173"/>
      <c r="S165" s="173"/>
      <c r="T165" s="174"/>
      <c r="U165" s="174"/>
      <c r="V165" s="174"/>
      <c r="W165" s="173"/>
      <c r="X165" s="174"/>
      <c r="Y165" s="174"/>
      <c r="Z165" s="174"/>
      <c r="AA165" s="174"/>
      <c r="AB165" s="174"/>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4"/>
      <c r="BD165" s="174"/>
      <c r="BE165" s="174"/>
      <c r="BF165" s="174"/>
      <c r="BG165" s="174"/>
      <c r="BH165" s="174"/>
      <c r="BI165" s="174"/>
      <c r="BJ165" s="174"/>
      <c r="BK165" s="174"/>
      <c r="BL165" s="174"/>
      <c r="BM165" s="175">
        <f>COUNTIF(O165:AA165,"E")</f>
        <v>0</v>
      </c>
      <c r="BN165" s="176">
        <f>COUNTIF(AB165:AM165,"E")</f>
        <v>0</v>
      </c>
      <c r="BO165" s="176">
        <f>COUNTIF(AN165:AZ165,"E")</f>
        <v>0</v>
      </c>
      <c r="BP165" s="176">
        <f>COUNTIF(BA165:BL165,"E")</f>
        <v>0</v>
      </c>
      <c r="BQ165" s="177">
        <f t="shared" si="93"/>
        <v>0</v>
      </c>
      <c r="BR165" s="303"/>
      <c r="BS165" s="303"/>
      <c r="BT165" s="303"/>
      <c r="BU165" s="303"/>
      <c r="BV165" s="303"/>
      <c r="BW165" s="149"/>
    </row>
    <row r="166" spans="1:75" s="205" customFormat="1" ht="24" hidden="1" customHeight="1" outlineLevel="1" x14ac:dyDescent="0.25">
      <c r="A166" s="209"/>
      <c r="B166" s="640"/>
      <c r="C166" s="422"/>
      <c r="D166" s="389"/>
      <c r="E166" s="419" t="s">
        <v>616</v>
      </c>
      <c r="F166" s="325" t="s">
        <v>238</v>
      </c>
      <c r="G166" s="160" t="s">
        <v>76</v>
      </c>
      <c r="H166" s="353" t="s">
        <v>93</v>
      </c>
      <c r="I166" s="353"/>
      <c r="J166" s="353" t="s">
        <v>93</v>
      </c>
      <c r="K166" s="353"/>
      <c r="L166" s="353" t="s">
        <v>93</v>
      </c>
      <c r="M166" s="361" t="s">
        <v>235</v>
      </c>
      <c r="N166" s="352" t="s">
        <v>214</v>
      </c>
      <c r="O166" s="211"/>
      <c r="P166" s="211"/>
      <c r="Q166" s="211"/>
      <c r="R166" s="211"/>
      <c r="S166" s="211"/>
      <c r="T166" s="225"/>
      <c r="U166" s="225"/>
      <c r="V166" s="225"/>
      <c r="W166" s="211"/>
      <c r="X166" s="225"/>
      <c r="Y166" s="225"/>
      <c r="Z166" s="225"/>
      <c r="AA166" s="225"/>
      <c r="AB166" s="225" t="s">
        <v>76</v>
      </c>
      <c r="AC166" s="225"/>
      <c r="AD166" s="225"/>
      <c r="AE166" s="225"/>
      <c r="AF166" s="225"/>
      <c r="AG166" s="225"/>
      <c r="AH166" s="225"/>
      <c r="AI166" s="225"/>
      <c r="AJ166" s="225"/>
      <c r="AK166" s="225"/>
      <c r="AL166" s="225"/>
      <c r="AM166" s="225"/>
      <c r="AN166" s="225" t="s">
        <v>76</v>
      </c>
      <c r="AO166" s="225"/>
      <c r="AP166" s="225"/>
      <c r="AQ166" s="225"/>
      <c r="AR166" s="225"/>
      <c r="AS166" s="211"/>
      <c r="AT166" s="225"/>
      <c r="AU166" s="225"/>
      <c r="AV166" s="225"/>
      <c r="AW166" s="225"/>
      <c r="AX166" s="225"/>
      <c r="AY166" s="225"/>
      <c r="AZ166" s="225"/>
      <c r="BA166" s="225" t="s">
        <v>76</v>
      </c>
      <c r="BB166" s="225"/>
      <c r="BC166" s="225"/>
      <c r="BD166" s="225"/>
      <c r="BE166" s="225"/>
      <c r="BF166" s="225"/>
      <c r="BG166" s="225"/>
      <c r="BH166" s="225"/>
      <c r="BI166" s="225"/>
      <c r="BJ166" s="225" t="s">
        <v>76</v>
      </c>
      <c r="BK166" s="225"/>
      <c r="BL166" s="225"/>
      <c r="BM166" s="171">
        <f>COUNTIF(O166:AA166,"P")</f>
        <v>0</v>
      </c>
      <c r="BN166" s="172">
        <f>COUNTIF(AB166:AM166,"P")</f>
        <v>1</v>
      </c>
      <c r="BO166" s="172">
        <f>COUNTIF(AN166:AZ166,"P")</f>
        <v>1</v>
      </c>
      <c r="BP166" s="172">
        <f>COUNTIF(BA166:BL166,"P")</f>
        <v>2</v>
      </c>
      <c r="BQ166" s="172">
        <f t="shared" si="93"/>
        <v>4</v>
      </c>
      <c r="BR166" s="303" t="e">
        <f>+SUM(BM167)/(BM166)</f>
        <v>#DIV/0!</v>
      </c>
      <c r="BS166" s="303">
        <f>+SUM(BN167)/(BN166)</f>
        <v>0</v>
      </c>
      <c r="BT166" s="303">
        <f>+SUM(BO167)/(BO166)</f>
        <v>0</v>
      </c>
      <c r="BU166" s="303">
        <f>+SUM(BP167)/(BP166)</f>
        <v>0</v>
      </c>
      <c r="BV166" s="303">
        <f>+SUM(BQ167)/(BQ166)</f>
        <v>0</v>
      </c>
      <c r="BW166" s="149"/>
    </row>
    <row r="167" spans="1:75" s="205" customFormat="1" ht="18.75" hidden="1" customHeight="1" outlineLevel="1" x14ac:dyDescent="0.25">
      <c r="A167" s="209"/>
      <c r="B167" s="640"/>
      <c r="C167" s="422"/>
      <c r="D167" s="389"/>
      <c r="E167" s="358"/>
      <c r="F167" s="395"/>
      <c r="G167" s="199" t="s">
        <v>80</v>
      </c>
      <c r="H167" s="354"/>
      <c r="I167" s="354"/>
      <c r="J167" s="354"/>
      <c r="K167" s="354"/>
      <c r="L167" s="354"/>
      <c r="M167" s="362"/>
      <c r="N167" s="352"/>
      <c r="O167" s="173"/>
      <c r="P167" s="173"/>
      <c r="Q167" s="173"/>
      <c r="R167" s="173"/>
      <c r="S167" s="173"/>
      <c r="T167" s="174"/>
      <c r="U167" s="174"/>
      <c r="V167" s="174"/>
      <c r="W167" s="173"/>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4"/>
      <c r="BD167" s="174"/>
      <c r="BE167" s="174"/>
      <c r="BF167" s="174"/>
      <c r="BG167" s="174"/>
      <c r="BH167" s="174"/>
      <c r="BI167" s="174"/>
      <c r="BJ167" s="174"/>
      <c r="BK167" s="174"/>
      <c r="BL167" s="174"/>
      <c r="BM167" s="175">
        <f>COUNTIF(O167:AA167,"E")</f>
        <v>0</v>
      </c>
      <c r="BN167" s="176">
        <f>COUNTIF(AB167:AM167,"E")</f>
        <v>0</v>
      </c>
      <c r="BO167" s="176">
        <f>COUNTIF(AN167:AZ167,"E")</f>
        <v>0</v>
      </c>
      <c r="BP167" s="176">
        <f>COUNTIF(BA167:BL167,"E")</f>
        <v>0</v>
      </c>
      <c r="BQ167" s="177">
        <f t="shared" si="93"/>
        <v>0</v>
      </c>
      <c r="BR167" s="303"/>
      <c r="BS167" s="303"/>
      <c r="BT167" s="303"/>
      <c r="BU167" s="303"/>
      <c r="BV167" s="303"/>
      <c r="BW167" s="149"/>
    </row>
    <row r="168" spans="1:75" s="205" customFormat="1" ht="18.75" hidden="1" customHeight="1" outlineLevel="1" x14ac:dyDescent="0.25">
      <c r="A168" s="209"/>
      <c r="B168" s="640"/>
      <c r="C168" s="422"/>
      <c r="D168" s="389"/>
      <c r="E168" s="357" t="s">
        <v>239</v>
      </c>
      <c r="F168" s="359" t="s">
        <v>240</v>
      </c>
      <c r="G168" s="160" t="s">
        <v>76</v>
      </c>
      <c r="H168" s="353" t="s">
        <v>93</v>
      </c>
      <c r="I168" s="353"/>
      <c r="J168" s="353"/>
      <c r="K168" s="353"/>
      <c r="L168" s="353" t="s">
        <v>93</v>
      </c>
      <c r="M168" s="352" t="s">
        <v>241</v>
      </c>
      <c r="N168" s="350" t="s">
        <v>242</v>
      </c>
      <c r="O168" s="211"/>
      <c r="P168" s="211"/>
      <c r="Q168" s="211"/>
      <c r="R168" s="211"/>
      <c r="S168" s="211"/>
      <c r="T168" s="225"/>
      <c r="U168" s="225"/>
      <c r="V168" s="225"/>
      <c r="W168" s="211"/>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t="s">
        <v>76</v>
      </c>
      <c r="AS168" s="211"/>
      <c r="AT168" s="225"/>
      <c r="AU168" s="225"/>
      <c r="AV168" s="225"/>
      <c r="AW168" s="225"/>
      <c r="AX168" s="225"/>
      <c r="AY168" s="225"/>
      <c r="AZ168" s="225"/>
      <c r="BA168" s="225"/>
      <c r="BB168" s="225"/>
      <c r="BC168" s="225"/>
      <c r="BD168" s="225"/>
      <c r="BE168" s="225"/>
      <c r="BF168" s="225"/>
      <c r="BG168" s="225"/>
      <c r="BH168" s="225"/>
      <c r="BI168" s="225"/>
      <c r="BJ168" s="225"/>
      <c r="BK168" s="225"/>
      <c r="BL168" s="225"/>
      <c r="BM168" s="171">
        <f>COUNTIF(O168:AA168,"P")</f>
        <v>0</v>
      </c>
      <c r="BN168" s="172">
        <f>COUNTIF(AB168:AM168,"P")</f>
        <v>0</v>
      </c>
      <c r="BO168" s="172">
        <f>COUNTIF(AN168:AZ168,"P")</f>
        <v>1</v>
      </c>
      <c r="BP168" s="172">
        <f>COUNTIF(BA168:BL168,"P")</f>
        <v>0</v>
      </c>
      <c r="BQ168" s="172">
        <f t="shared" si="93"/>
        <v>1</v>
      </c>
      <c r="BR168" s="303" t="e">
        <f>+SUM(BM169)/(BM168)</f>
        <v>#DIV/0!</v>
      </c>
      <c r="BS168" s="303" t="e">
        <f>+SUM(BN169)/(BN168)</f>
        <v>#DIV/0!</v>
      </c>
      <c r="BT168" s="303">
        <f>+SUM(BO169)/(BO168)</f>
        <v>0</v>
      </c>
      <c r="BU168" s="303" t="e">
        <f>+SUM(BP169)/(BP168)</f>
        <v>#DIV/0!</v>
      </c>
      <c r="BV168" s="303">
        <f>+SUM(BQ169)/(BQ168)</f>
        <v>0</v>
      </c>
      <c r="BW168" s="149"/>
    </row>
    <row r="169" spans="1:75" s="205" customFormat="1" ht="23.25" hidden="1" customHeight="1" outlineLevel="1" x14ac:dyDescent="0.25">
      <c r="A169" s="209"/>
      <c r="B169" s="640"/>
      <c r="C169" s="422"/>
      <c r="D169" s="389"/>
      <c r="E169" s="358"/>
      <c r="F169" s="360"/>
      <c r="G169" s="199" t="s">
        <v>80</v>
      </c>
      <c r="H169" s="354"/>
      <c r="I169" s="354"/>
      <c r="J169" s="354"/>
      <c r="K169" s="354"/>
      <c r="L169" s="354"/>
      <c r="M169" s="352"/>
      <c r="N169" s="351"/>
      <c r="O169" s="173"/>
      <c r="P169" s="173"/>
      <c r="Q169" s="173"/>
      <c r="R169" s="173"/>
      <c r="S169" s="173"/>
      <c r="T169" s="174"/>
      <c r="U169" s="174"/>
      <c r="V169" s="174"/>
      <c r="W169" s="173"/>
      <c r="X169" s="174"/>
      <c r="Y169" s="174"/>
      <c r="Z169" s="174"/>
      <c r="AA169" s="174"/>
      <c r="AB169" s="174"/>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74"/>
      <c r="AZ169" s="174"/>
      <c r="BA169" s="174"/>
      <c r="BB169" s="174"/>
      <c r="BC169" s="174"/>
      <c r="BD169" s="174"/>
      <c r="BE169" s="174"/>
      <c r="BF169" s="174"/>
      <c r="BG169" s="174"/>
      <c r="BH169" s="174"/>
      <c r="BI169" s="174"/>
      <c r="BJ169" s="174"/>
      <c r="BK169" s="174"/>
      <c r="BL169" s="174"/>
      <c r="BM169" s="175">
        <f>COUNTIF(O169:AA169,"E")</f>
        <v>0</v>
      </c>
      <c r="BN169" s="176">
        <f>COUNTIF(AB169:AM169,"E")</f>
        <v>0</v>
      </c>
      <c r="BO169" s="176">
        <f>COUNTIF(AN169:AZ169,"E")</f>
        <v>0</v>
      </c>
      <c r="BP169" s="176">
        <f>COUNTIF(BA169:BL169,"E")</f>
        <v>0</v>
      </c>
      <c r="BQ169" s="177">
        <f t="shared" si="93"/>
        <v>0</v>
      </c>
      <c r="BR169" s="303"/>
      <c r="BS169" s="303"/>
      <c r="BT169" s="303"/>
      <c r="BU169" s="303"/>
      <c r="BV169" s="303"/>
      <c r="BW169" s="149"/>
    </row>
    <row r="170" spans="1:75" s="205" customFormat="1" ht="24.75" hidden="1" customHeight="1" outlineLevel="1" x14ac:dyDescent="0.25">
      <c r="A170" s="209"/>
      <c r="B170" s="640"/>
      <c r="C170" s="422"/>
      <c r="D170" s="389"/>
      <c r="E170" s="357" t="s">
        <v>243</v>
      </c>
      <c r="F170" s="396" t="s">
        <v>244</v>
      </c>
      <c r="G170" s="160" t="s">
        <v>76</v>
      </c>
      <c r="H170" s="353" t="s">
        <v>93</v>
      </c>
      <c r="I170" s="353"/>
      <c r="J170" s="353"/>
      <c r="K170" s="353"/>
      <c r="L170" s="353" t="s">
        <v>93</v>
      </c>
      <c r="M170" s="361"/>
      <c r="N170" s="352" t="s">
        <v>214</v>
      </c>
      <c r="O170" s="211"/>
      <c r="P170" s="211"/>
      <c r="Q170" s="211"/>
      <c r="R170" s="211"/>
      <c r="S170" s="211"/>
      <c r="T170" s="225"/>
      <c r="U170" s="225"/>
      <c r="V170" s="225"/>
      <c r="W170" s="211"/>
      <c r="X170" s="225"/>
      <c r="Y170" s="225"/>
      <c r="Z170" s="225"/>
      <c r="AA170" s="225"/>
      <c r="AB170" s="225" t="s">
        <v>76</v>
      </c>
      <c r="AC170" s="225"/>
      <c r="AD170" s="225"/>
      <c r="AE170" s="225"/>
      <c r="AF170" s="225"/>
      <c r="AG170" s="225"/>
      <c r="AH170" s="225"/>
      <c r="AI170" s="225"/>
      <c r="AJ170" s="225"/>
      <c r="AK170" s="225"/>
      <c r="AL170" s="225"/>
      <c r="AM170" s="225"/>
      <c r="AN170" s="225"/>
      <c r="AO170" s="225"/>
      <c r="AP170" s="225"/>
      <c r="AQ170" s="225"/>
      <c r="AR170" s="225"/>
      <c r="AS170" s="211" t="s">
        <v>76</v>
      </c>
      <c r="AT170" s="225"/>
      <c r="AU170" s="225"/>
      <c r="AV170" s="225"/>
      <c r="AW170" s="225"/>
      <c r="AX170" s="225"/>
      <c r="AY170" s="225"/>
      <c r="AZ170" s="225"/>
      <c r="BA170" s="225"/>
      <c r="BB170" s="225"/>
      <c r="BC170" s="225"/>
      <c r="BD170" s="225" t="s">
        <v>76</v>
      </c>
      <c r="BE170" s="225"/>
      <c r="BF170" s="225"/>
      <c r="BG170" s="225"/>
      <c r="BH170" s="225"/>
      <c r="BI170" s="225"/>
      <c r="BJ170" s="225"/>
      <c r="BK170" s="225"/>
      <c r="BL170" s="225"/>
      <c r="BM170" s="171">
        <f>COUNTIF(O170:AA170,"P")</f>
        <v>0</v>
      </c>
      <c r="BN170" s="172">
        <f>COUNTIF(AB170:AM170,"P")</f>
        <v>1</v>
      </c>
      <c r="BO170" s="172">
        <f>COUNTIF(AN170:AZ170,"P")</f>
        <v>1</v>
      </c>
      <c r="BP170" s="172">
        <f>COUNTIF(BA170:BL170,"P")</f>
        <v>1</v>
      </c>
      <c r="BQ170" s="172">
        <f t="shared" ref="BQ170" si="94">SUM(BM170:BP170)</f>
        <v>3</v>
      </c>
      <c r="BR170" s="303" t="e">
        <f t="shared" ref="BR170" si="95">+SUM(BM171)/(BM170)</f>
        <v>#DIV/0!</v>
      </c>
      <c r="BS170" s="303">
        <f>+SUM(BN171)/(BN170)</f>
        <v>0</v>
      </c>
      <c r="BT170" s="303">
        <f>+SUM(BO171)/(BO170)</f>
        <v>0</v>
      </c>
      <c r="BU170" s="303">
        <f>+SUM(BP171)/(BP170)</f>
        <v>0</v>
      </c>
      <c r="BV170" s="303">
        <f>+SUM(BQ171)/(BQ170)</f>
        <v>0</v>
      </c>
      <c r="BW170" s="149"/>
    </row>
    <row r="171" spans="1:75" s="205" customFormat="1" ht="26.25" hidden="1" customHeight="1" outlineLevel="1" x14ac:dyDescent="0.25">
      <c r="A171" s="209"/>
      <c r="B171" s="640"/>
      <c r="C171" s="422"/>
      <c r="D171" s="389"/>
      <c r="E171" s="358"/>
      <c r="F171" s="397"/>
      <c r="G171" s="199" t="s">
        <v>80</v>
      </c>
      <c r="H171" s="354"/>
      <c r="I171" s="354"/>
      <c r="J171" s="354"/>
      <c r="K171" s="354"/>
      <c r="L171" s="354"/>
      <c r="M171" s="362"/>
      <c r="N171" s="352"/>
      <c r="O171" s="173"/>
      <c r="P171" s="173"/>
      <c r="Q171" s="173"/>
      <c r="R171" s="173"/>
      <c r="S171" s="173"/>
      <c r="T171" s="174"/>
      <c r="U171" s="174"/>
      <c r="V171" s="174"/>
      <c r="W171" s="173"/>
      <c r="X171" s="174"/>
      <c r="Y171" s="174"/>
      <c r="Z171" s="174"/>
      <c r="AA171" s="174"/>
      <c r="AB171" s="174"/>
      <c r="AC171" s="174"/>
      <c r="AD171" s="174"/>
      <c r="AE171" s="174"/>
      <c r="AF171" s="174"/>
      <c r="AG171" s="174"/>
      <c r="AH171" s="174"/>
      <c r="AI171" s="174"/>
      <c r="AJ171" s="174"/>
      <c r="AK171" s="174"/>
      <c r="AL171" s="174"/>
      <c r="AM171" s="174"/>
      <c r="AN171" s="174"/>
      <c r="AO171" s="174"/>
      <c r="AP171" s="174"/>
      <c r="AQ171" s="174"/>
      <c r="AR171" s="174"/>
      <c r="AS171" s="174"/>
      <c r="AT171" s="174"/>
      <c r="AU171" s="174"/>
      <c r="AV171" s="174"/>
      <c r="AW171" s="174"/>
      <c r="AX171" s="174"/>
      <c r="AY171" s="174"/>
      <c r="AZ171" s="174"/>
      <c r="BA171" s="174"/>
      <c r="BB171" s="174"/>
      <c r="BC171" s="174"/>
      <c r="BD171" s="174"/>
      <c r="BE171" s="174"/>
      <c r="BF171" s="174"/>
      <c r="BG171" s="174"/>
      <c r="BH171" s="174"/>
      <c r="BI171" s="174"/>
      <c r="BJ171" s="174"/>
      <c r="BK171" s="174"/>
      <c r="BL171" s="174"/>
      <c r="BM171" s="175">
        <f>COUNTIF(O171:AA171,"E")</f>
        <v>0</v>
      </c>
      <c r="BN171" s="176">
        <f>COUNTIF(AB171:AM171,"E")</f>
        <v>0</v>
      </c>
      <c r="BO171" s="176">
        <f>COUNTIF(AN171:AZ171,"E")</f>
        <v>0</v>
      </c>
      <c r="BP171" s="176">
        <f>COUNTIF(BA171:BL171,"E")</f>
        <v>0</v>
      </c>
      <c r="BQ171" s="177">
        <f>SUM(BM171:BP171)</f>
        <v>0</v>
      </c>
      <c r="BR171" s="303"/>
      <c r="BS171" s="303"/>
      <c r="BT171" s="303"/>
      <c r="BU171" s="303"/>
      <c r="BV171" s="303"/>
      <c r="BW171" s="149"/>
    </row>
    <row r="172" spans="1:75" s="205" customFormat="1" ht="30.75" hidden="1" customHeight="1" outlineLevel="1" x14ac:dyDescent="0.25">
      <c r="A172" s="209"/>
      <c r="B172" s="640"/>
      <c r="C172" s="422"/>
      <c r="D172" s="389"/>
      <c r="E172" s="357" t="s">
        <v>245</v>
      </c>
      <c r="F172" s="401"/>
      <c r="G172" s="160" t="s">
        <v>76</v>
      </c>
      <c r="H172" s="353" t="s">
        <v>93</v>
      </c>
      <c r="I172" s="353"/>
      <c r="J172" s="353"/>
      <c r="K172" s="353"/>
      <c r="L172" s="353" t="s">
        <v>93</v>
      </c>
      <c r="M172" s="361"/>
      <c r="N172" s="352" t="s">
        <v>214</v>
      </c>
      <c r="O172" s="211"/>
      <c r="P172" s="211"/>
      <c r="Q172" s="211"/>
      <c r="R172" s="211" t="s">
        <v>76</v>
      </c>
      <c r="S172" s="211"/>
      <c r="T172" s="225"/>
      <c r="U172" s="225"/>
      <c r="V172" s="225" t="s">
        <v>76</v>
      </c>
      <c r="W172" s="211"/>
      <c r="X172" s="225"/>
      <c r="Y172" s="225"/>
      <c r="Z172" s="225" t="s">
        <v>76</v>
      </c>
      <c r="AA172" s="225"/>
      <c r="AB172" s="225"/>
      <c r="AC172" s="225"/>
      <c r="AD172" s="225"/>
      <c r="AE172" s="225" t="s">
        <v>76</v>
      </c>
      <c r="AF172" s="225"/>
      <c r="AG172" s="225"/>
      <c r="AH172" s="225"/>
      <c r="AI172" s="225" t="s">
        <v>76</v>
      </c>
      <c r="AJ172" s="225"/>
      <c r="AK172" s="225"/>
      <c r="AL172" s="225"/>
      <c r="AM172" s="225" t="s">
        <v>76</v>
      </c>
      <c r="AN172" s="225"/>
      <c r="AO172" s="225"/>
      <c r="AP172" s="225"/>
      <c r="AQ172" s="225"/>
      <c r="AR172" s="225" t="s">
        <v>76</v>
      </c>
      <c r="AS172" s="211"/>
      <c r="AT172" s="225"/>
      <c r="AU172" s="225"/>
      <c r="AV172" s="225" t="s">
        <v>76</v>
      </c>
      <c r="AW172" s="225"/>
      <c r="AX172" s="225"/>
      <c r="AY172" s="225"/>
      <c r="AZ172" s="225" t="s">
        <v>76</v>
      </c>
      <c r="BA172" s="225"/>
      <c r="BB172" s="225"/>
      <c r="BC172" s="225"/>
      <c r="BD172" s="225" t="s">
        <v>76</v>
      </c>
      <c r="BE172" s="225"/>
      <c r="BF172" s="225"/>
      <c r="BG172" s="225"/>
      <c r="BH172" s="225" t="s">
        <v>76</v>
      </c>
      <c r="BI172" s="225"/>
      <c r="BJ172" s="225"/>
      <c r="BK172" s="225"/>
      <c r="BL172" s="225"/>
      <c r="BM172" s="171">
        <f>COUNTIF(O172:AA172,"P")</f>
        <v>3</v>
      </c>
      <c r="BN172" s="172">
        <f>COUNTIF(AB172:AM172,"P")</f>
        <v>3</v>
      </c>
      <c r="BO172" s="172">
        <f>COUNTIF(AN172:AZ172,"P")</f>
        <v>3</v>
      </c>
      <c r="BP172" s="172">
        <f>COUNTIF(BA172:BL172,"P")</f>
        <v>2</v>
      </c>
      <c r="BQ172" s="172">
        <f t="shared" ref="BQ172" si="96">SUM(BM172:BP172)</f>
        <v>11</v>
      </c>
      <c r="BR172" s="303">
        <f t="shared" ref="BR172" si="97">+SUM(BM173)/(BM172)</f>
        <v>0</v>
      </c>
      <c r="BS172" s="303">
        <f>+SUM(BN173)/(BN172)</f>
        <v>0</v>
      </c>
      <c r="BT172" s="303">
        <f>+SUM(BO173)/(BO172)</f>
        <v>0</v>
      </c>
      <c r="BU172" s="303">
        <f>+SUM(BP173)/(BP172)</f>
        <v>0</v>
      </c>
      <c r="BV172" s="303">
        <f>+SUM(BQ173)/(BQ172)</f>
        <v>0</v>
      </c>
      <c r="BW172" s="149"/>
    </row>
    <row r="173" spans="1:75" s="205" customFormat="1" ht="22.5" hidden="1" customHeight="1" outlineLevel="1" x14ac:dyDescent="0.25">
      <c r="A173" s="209"/>
      <c r="B173" s="640"/>
      <c r="C173" s="422"/>
      <c r="D173" s="389"/>
      <c r="E173" s="358"/>
      <c r="F173" s="402"/>
      <c r="G173" s="199" t="s">
        <v>80</v>
      </c>
      <c r="H173" s="354"/>
      <c r="I173" s="354"/>
      <c r="J173" s="354"/>
      <c r="K173" s="354"/>
      <c r="L173" s="354"/>
      <c r="M173" s="362"/>
      <c r="N173" s="352"/>
      <c r="O173" s="173"/>
      <c r="P173" s="173"/>
      <c r="Q173" s="173"/>
      <c r="R173" s="173"/>
      <c r="S173" s="173"/>
      <c r="T173" s="174"/>
      <c r="U173" s="174"/>
      <c r="V173" s="174"/>
      <c r="W173" s="173"/>
      <c r="X173" s="174"/>
      <c r="Y173" s="174"/>
      <c r="Z173" s="174"/>
      <c r="AA173" s="174"/>
      <c r="AB173" s="174"/>
      <c r="AC173" s="174"/>
      <c r="AD173" s="174"/>
      <c r="AE173" s="174"/>
      <c r="AF173" s="174"/>
      <c r="AG173" s="174"/>
      <c r="AH173" s="174"/>
      <c r="AI173" s="174"/>
      <c r="AJ173" s="174"/>
      <c r="AK173" s="174"/>
      <c r="AL173" s="174"/>
      <c r="AM173" s="174"/>
      <c r="AN173" s="174"/>
      <c r="AO173" s="174"/>
      <c r="AP173" s="174"/>
      <c r="AQ173" s="174"/>
      <c r="AR173" s="174"/>
      <c r="AS173" s="174"/>
      <c r="AT173" s="174"/>
      <c r="AU173" s="174"/>
      <c r="AV173" s="174"/>
      <c r="AW173" s="174"/>
      <c r="AX173" s="174"/>
      <c r="AY173" s="174"/>
      <c r="AZ173" s="174"/>
      <c r="BA173" s="174"/>
      <c r="BB173" s="174"/>
      <c r="BC173" s="174"/>
      <c r="BD173" s="174"/>
      <c r="BE173" s="174"/>
      <c r="BF173" s="174"/>
      <c r="BG173" s="174"/>
      <c r="BH173" s="174"/>
      <c r="BI173" s="174"/>
      <c r="BJ173" s="174"/>
      <c r="BK173" s="174"/>
      <c r="BL173" s="174"/>
      <c r="BM173" s="175">
        <f>COUNTIF(O173:AA173,"E")</f>
        <v>0</v>
      </c>
      <c r="BN173" s="176">
        <f>COUNTIF(AB173:AM173,"E")</f>
        <v>0</v>
      </c>
      <c r="BO173" s="176">
        <f>COUNTIF(AN173:AZ173,"E")</f>
        <v>0</v>
      </c>
      <c r="BP173" s="176">
        <f>COUNTIF(BA173:BL173,"E")</f>
        <v>0</v>
      </c>
      <c r="BQ173" s="177">
        <f>SUM(BM173:BP173)</f>
        <v>0</v>
      </c>
      <c r="BR173" s="303"/>
      <c r="BS173" s="303"/>
      <c r="BT173" s="303"/>
      <c r="BU173" s="303"/>
      <c r="BV173" s="303"/>
      <c r="BW173" s="149"/>
    </row>
    <row r="174" spans="1:75" s="205" customFormat="1" ht="26.25" hidden="1" customHeight="1" outlineLevel="1" x14ac:dyDescent="0.25">
      <c r="A174" s="209"/>
      <c r="B174" s="640"/>
      <c r="C174" s="422"/>
      <c r="D174" s="389"/>
      <c r="E174" s="357" t="s">
        <v>246</v>
      </c>
      <c r="F174" s="403" t="s">
        <v>247</v>
      </c>
      <c r="G174" s="206" t="s">
        <v>76</v>
      </c>
      <c r="H174" s="353" t="s">
        <v>93</v>
      </c>
      <c r="I174" s="353"/>
      <c r="J174" s="353"/>
      <c r="K174" s="353"/>
      <c r="L174" s="353" t="s">
        <v>93</v>
      </c>
      <c r="M174" s="361"/>
      <c r="N174" s="352" t="s">
        <v>214</v>
      </c>
      <c r="O174" s="211"/>
      <c r="P174" s="211"/>
      <c r="Q174" s="211"/>
      <c r="R174" s="211"/>
      <c r="S174" s="211"/>
      <c r="T174" s="225"/>
      <c r="U174" s="225"/>
      <c r="V174" s="225"/>
      <c r="W174" s="211"/>
      <c r="X174" s="225"/>
      <c r="Y174" s="225"/>
      <c r="Z174" s="225" t="s">
        <v>76</v>
      </c>
      <c r="AA174" s="225"/>
      <c r="AB174" s="225"/>
      <c r="AC174" s="225"/>
      <c r="AD174" s="225"/>
      <c r="AE174" s="225"/>
      <c r="AF174" s="225"/>
      <c r="AG174" s="225"/>
      <c r="AH174" s="225"/>
      <c r="AI174" s="225"/>
      <c r="AJ174" s="225"/>
      <c r="AK174" s="225"/>
      <c r="AL174" s="225"/>
      <c r="AM174" s="225"/>
      <c r="AN174" s="225"/>
      <c r="AO174" s="225"/>
      <c r="AP174" s="225"/>
      <c r="AQ174" s="225"/>
      <c r="AR174" s="225" t="s">
        <v>76</v>
      </c>
      <c r="AS174" s="211"/>
      <c r="AT174" s="225"/>
      <c r="AU174" s="225"/>
      <c r="AV174" s="225"/>
      <c r="AW174" s="225"/>
      <c r="AX174" s="225"/>
      <c r="AY174" s="225"/>
      <c r="AZ174" s="225"/>
      <c r="BA174" s="225"/>
      <c r="BB174" s="225"/>
      <c r="BC174" s="225"/>
      <c r="BD174" s="225"/>
      <c r="BE174" s="225"/>
      <c r="BF174" s="225"/>
      <c r="BG174" s="225"/>
      <c r="BH174" s="225"/>
      <c r="BI174" s="225"/>
      <c r="BJ174" s="225"/>
      <c r="BK174" s="225"/>
      <c r="BL174" s="225"/>
      <c r="BM174" s="171">
        <f>COUNTIF(O174:AA174,"P")</f>
        <v>1</v>
      </c>
      <c r="BN174" s="172">
        <f>COUNTIF(AB174:AM174,"P")</f>
        <v>0</v>
      </c>
      <c r="BO174" s="172">
        <f>COUNTIF(AN174:AZ174,"P")</f>
        <v>1</v>
      </c>
      <c r="BP174" s="172">
        <f>COUNTIF(BA174:BL174,"P")</f>
        <v>0</v>
      </c>
      <c r="BQ174" s="172">
        <f t="shared" ref="BQ174" si="98">SUM(BM174:BP174)</f>
        <v>2</v>
      </c>
      <c r="BR174" s="303">
        <f t="shared" ref="BR174" si="99">+SUM(BM175)/(BM174)</f>
        <v>0</v>
      </c>
      <c r="BS174" s="303" t="e">
        <f>+SUM(BN175)/(BN174)</f>
        <v>#DIV/0!</v>
      </c>
      <c r="BT174" s="303">
        <f>+SUM(BO175)/(BO174)</f>
        <v>0</v>
      </c>
      <c r="BU174" s="303" t="e">
        <f>+SUM(BP175)/(BP174)</f>
        <v>#DIV/0!</v>
      </c>
      <c r="BV174" s="303">
        <f>+SUM(BQ175)/(BQ174)</f>
        <v>0</v>
      </c>
      <c r="BW174" s="149"/>
    </row>
    <row r="175" spans="1:75" s="205" customFormat="1" ht="23.25" hidden="1" customHeight="1" outlineLevel="1" x14ac:dyDescent="0.25">
      <c r="A175" s="209"/>
      <c r="B175" s="640"/>
      <c r="C175" s="422"/>
      <c r="D175" s="389"/>
      <c r="E175" s="358"/>
      <c r="F175" s="403"/>
      <c r="G175" s="207" t="s">
        <v>80</v>
      </c>
      <c r="H175" s="354"/>
      <c r="I175" s="354"/>
      <c r="J175" s="354"/>
      <c r="K175" s="354"/>
      <c r="L175" s="354"/>
      <c r="M175" s="362"/>
      <c r="N175" s="352"/>
      <c r="O175" s="173"/>
      <c r="P175" s="173"/>
      <c r="Q175" s="173"/>
      <c r="R175" s="173"/>
      <c r="S175" s="173"/>
      <c r="T175" s="174"/>
      <c r="U175" s="174"/>
      <c r="V175" s="174"/>
      <c r="W175" s="173"/>
      <c r="X175" s="174"/>
      <c r="Y175" s="174"/>
      <c r="Z175" s="174"/>
      <c r="AA175" s="174"/>
      <c r="AB175" s="174"/>
      <c r="AC175" s="174"/>
      <c r="AD175" s="174"/>
      <c r="AE175" s="174"/>
      <c r="AF175" s="174"/>
      <c r="AG175" s="174"/>
      <c r="AH175" s="174"/>
      <c r="AI175" s="174"/>
      <c r="AJ175" s="174"/>
      <c r="AK175" s="174"/>
      <c r="AL175" s="174"/>
      <c r="AM175" s="174"/>
      <c r="AN175" s="174"/>
      <c r="AO175" s="174"/>
      <c r="AP175" s="174"/>
      <c r="AQ175" s="174"/>
      <c r="AR175" s="174"/>
      <c r="AS175" s="174"/>
      <c r="AT175" s="174"/>
      <c r="AU175" s="174"/>
      <c r="AV175" s="174"/>
      <c r="AW175" s="174"/>
      <c r="AX175" s="174"/>
      <c r="AY175" s="174"/>
      <c r="AZ175" s="174"/>
      <c r="BA175" s="174"/>
      <c r="BB175" s="174"/>
      <c r="BC175" s="174"/>
      <c r="BD175" s="174"/>
      <c r="BE175" s="174"/>
      <c r="BF175" s="174"/>
      <c r="BG175" s="174"/>
      <c r="BH175" s="174"/>
      <c r="BI175" s="174"/>
      <c r="BJ175" s="174"/>
      <c r="BK175" s="174"/>
      <c r="BL175" s="174"/>
      <c r="BM175" s="175">
        <f>COUNTIF(O175:AA175,"E")</f>
        <v>0</v>
      </c>
      <c r="BN175" s="176">
        <f>COUNTIF(AB175:AM175,"E")</f>
        <v>0</v>
      </c>
      <c r="BO175" s="176">
        <f>COUNTIF(AN175:AZ175,"E")</f>
        <v>0</v>
      </c>
      <c r="BP175" s="176">
        <f>COUNTIF(BA175:BL175,"E")</f>
        <v>0</v>
      </c>
      <c r="BQ175" s="177">
        <f>SUM(BM175:BP175)</f>
        <v>0</v>
      </c>
      <c r="BR175" s="303"/>
      <c r="BS175" s="303"/>
      <c r="BT175" s="303"/>
      <c r="BU175" s="303"/>
      <c r="BV175" s="303"/>
      <c r="BW175" s="149"/>
    </row>
    <row r="176" spans="1:75" s="205" customFormat="1" ht="25.5" hidden="1" customHeight="1" outlineLevel="1" x14ac:dyDescent="0.25">
      <c r="A176" s="209"/>
      <c r="B176" s="640"/>
      <c r="C176" s="422"/>
      <c r="D176" s="390" t="s">
        <v>248</v>
      </c>
      <c r="E176" s="393" t="s">
        <v>617</v>
      </c>
      <c r="F176" s="325" t="s">
        <v>249</v>
      </c>
      <c r="G176" s="160" t="s">
        <v>76</v>
      </c>
      <c r="H176" s="355"/>
      <c r="I176" s="353"/>
      <c r="J176" s="353"/>
      <c r="K176" s="353"/>
      <c r="L176" s="353" t="s">
        <v>93</v>
      </c>
      <c r="M176" s="361"/>
      <c r="N176" s="352" t="s">
        <v>214</v>
      </c>
      <c r="O176" s="211"/>
      <c r="P176" s="211"/>
      <c r="Q176" s="211"/>
      <c r="R176" s="211" t="s">
        <v>76</v>
      </c>
      <c r="S176" s="211"/>
      <c r="T176" s="225"/>
      <c r="U176" s="225"/>
      <c r="V176" s="225"/>
      <c r="W176" s="211"/>
      <c r="X176" s="225"/>
      <c r="Y176" s="225"/>
      <c r="Z176" s="225"/>
      <c r="AA176" s="225"/>
      <c r="AB176" s="225" t="s">
        <v>76</v>
      </c>
      <c r="AC176" s="225"/>
      <c r="AD176" s="225"/>
      <c r="AE176" s="225"/>
      <c r="AF176" s="225"/>
      <c r="AG176" s="225"/>
      <c r="AH176" s="225"/>
      <c r="AI176" s="225"/>
      <c r="AJ176" s="225"/>
      <c r="AK176" s="225"/>
      <c r="AL176" s="225"/>
      <c r="AM176" s="225"/>
      <c r="AN176" s="225" t="s">
        <v>76</v>
      </c>
      <c r="AO176" s="225"/>
      <c r="AP176" s="225"/>
      <c r="AQ176" s="225"/>
      <c r="AR176" s="225"/>
      <c r="AS176" s="211"/>
      <c r="AT176" s="225"/>
      <c r="AU176" s="225"/>
      <c r="AV176" s="225"/>
      <c r="AW176" s="225"/>
      <c r="AX176" s="225"/>
      <c r="AY176" s="225"/>
      <c r="AZ176" s="225"/>
      <c r="BA176" s="225" t="s">
        <v>76</v>
      </c>
      <c r="BB176" s="225"/>
      <c r="BC176" s="225"/>
      <c r="BD176" s="225"/>
      <c r="BE176" s="225"/>
      <c r="BF176" s="225"/>
      <c r="BG176" s="225"/>
      <c r="BH176" s="225"/>
      <c r="BI176" s="225"/>
      <c r="BJ176" s="225" t="s">
        <v>76</v>
      </c>
      <c r="BK176" s="225"/>
      <c r="BL176" s="225"/>
      <c r="BM176" s="171">
        <f>COUNTIF(O176:AA176,"P")</f>
        <v>1</v>
      </c>
      <c r="BN176" s="172">
        <f>COUNTIF(AB176:AM176,"P")</f>
        <v>1</v>
      </c>
      <c r="BO176" s="172">
        <f>COUNTIF(AN176:AZ176,"P")</f>
        <v>1</v>
      </c>
      <c r="BP176" s="172">
        <f>COUNTIF(BA176:BL176,"P")</f>
        <v>2</v>
      </c>
      <c r="BQ176" s="172">
        <f t="shared" ref="BQ176" si="100">SUM(BM176:BP176)</f>
        <v>5</v>
      </c>
      <c r="BR176" s="303">
        <f t="shared" ref="BR176" si="101">+SUM(BM177)/(BM176)</f>
        <v>0</v>
      </c>
      <c r="BS176" s="303">
        <f>+SUM(BN177)/(BN176)</f>
        <v>0</v>
      </c>
      <c r="BT176" s="303">
        <f>+SUM(BO177)/(BO176)</f>
        <v>0</v>
      </c>
      <c r="BU176" s="303">
        <f>+SUM(BP177)/(BP176)</f>
        <v>0</v>
      </c>
      <c r="BV176" s="303">
        <f>+SUM(BQ177)/(BQ176)</f>
        <v>0</v>
      </c>
      <c r="BW176" s="149"/>
    </row>
    <row r="177" spans="1:78" s="205" customFormat="1" ht="21" hidden="1" customHeight="1" outlineLevel="1" x14ac:dyDescent="0.25">
      <c r="A177" s="209"/>
      <c r="B177" s="640"/>
      <c r="C177" s="422"/>
      <c r="D177" s="391"/>
      <c r="E177" s="394"/>
      <c r="F177" s="395"/>
      <c r="G177" s="199" t="s">
        <v>80</v>
      </c>
      <c r="H177" s="356"/>
      <c r="I177" s="354"/>
      <c r="J177" s="354"/>
      <c r="K177" s="354"/>
      <c r="L177" s="354"/>
      <c r="M177" s="362"/>
      <c r="N177" s="352"/>
      <c r="O177" s="173"/>
      <c r="P177" s="173"/>
      <c r="Q177" s="173"/>
      <c r="R177" s="173"/>
      <c r="S177" s="173"/>
      <c r="T177" s="174"/>
      <c r="U177" s="174"/>
      <c r="V177" s="174"/>
      <c r="W177" s="173"/>
      <c r="X177" s="174"/>
      <c r="Y177" s="174"/>
      <c r="Z177" s="174"/>
      <c r="AA177" s="174"/>
      <c r="AB177" s="174"/>
      <c r="AC177" s="174"/>
      <c r="AD177" s="174"/>
      <c r="AE177" s="174"/>
      <c r="AF177" s="174"/>
      <c r="AG177" s="174"/>
      <c r="AH177" s="174"/>
      <c r="AI177" s="174"/>
      <c r="AJ177" s="174"/>
      <c r="AK177" s="174"/>
      <c r="AL177" s="174"/>
      <c r="AM177" s="174"/>
      <c r="AN177" s="174"/>
      <c r="AO177" s="174"/>
      <c r="AP177" s="174"/>
      <c r="AQ177" s="174"/>
      <c r="AR177" s="174"/>
      <c r="AS177" s="174"/>
      <c r="AT177" s="174"/>
      <c r="AU177" s="174"/>
      <c r="AV177" s="174"/>
      <c r="AW177" s="174"/>
      <c r="AX177" s="174"/>
      <c r="AY177" s="174"/>
      <c r="AZ177" s="174"/>
      <c r="BA177" s="174"/>
      <c r="BB177" s="174"/>
      <c r="BC177" s="174"/>
      <c r="BD177" s="174"/>
      <c r="BE177" s="174"/>
      <c r="BF177" s="174"/>
      <c r="BG177" s="174"/>
      <c r="BH177" s="174"/>
      <c r="BI177" s="174"/>
      <c r="BJ177" s="174"/>
      <c r="BK177" s="174"/>
      <c r="BL177" s="174"/>
      <c r="BM177" s="175">
        <f>COUNTIF(O177:AA177,"E")</f>
        <v>0</v>
      </c>
      <c r="BN177" s="176">
        <f>COUNTIF(AB177:AM177,"E")</f>
        <v>0</v>
      </c>
      <c r="BO177" s="176">
        <f>COUNTIF(AN177:AZ177,"E")</f>
        <v>0</v>
      </c>
      <c r="BP177" s="176">
        <f>COUNTIF(BA177:BL177,"E")</f>
        <v>0</v>
      </c>
      <c r="BQ177" s="177">
        <f>SUM(BM177:BP177)</f>
        <v>0</v>
      </c>
      <c r="BR177" s="303"/>
      <c r="BS177" s="303"/>
      <c r="BT177" s="303"/>
      <c r="BU177" s="303"/>
      <c r="BV177" s="303"/>
      <c r="BW177" s="149"/>
    </row>
    <row r="178" spans="1:78" s="205" customFormat="1" ht="18.75" hidden="1" customHeight="1" outlineLevel="1" x14ac:dyDescent="0.25">
      <c r="A178" s="209"/>
      <c r="B178" s="640"/>
      <c r="C178" s="422"/>
      <c r="D178" s="391"/>
      <c r="E178" s="412" t="s">
        <v>250</v>
      </c>
      <c r="F178" s="325" t="s">
        <v>251</v>
      </c>
      <c r="G178" s="160" t="s">
        <v>76</v>
      </c>
      <c r="H178" s="353" t="s">
        <v>93</v>
      </c>
      <c r="I178" s="353"/>
      <c r="J178" s="353"/>
      <c r="K178" s="353"/>
      <c r="L178" s="353"/>
      <c r="M178" s="361"/>
      <c r="N178" s="352" t="s">
        <v>214</v>
      </c>
      <c r="O178" s="211"/>
      <c r="P178" s="211"/>
      <c r="Q178" s="211" t="s">
        <v>76</v>
      </c>
      <c r="R178" s="211" t="s">
        <v>76</v>
      </c>
      <c r="S178" s="211"/>
      <c r="T178" s="225"/>
      <c r="U178" s="225"/>
      <c r="V178" s="225"/>
      <c r="W178" s="211"/>
      <c r="X178" s="225"/>
      <c r="Y178" s="225"/>
      <c r="Z178" s="225"/>
      <c r="AA178" s="225"/>
      <c r="AB178" s="225"/>
      <c r="AC178" s="225"/>
      <c r="AD178" s="225"/>
      <c r="AE178" s="225"/>
      <c r="AF178" s="225"/>
      <c r="AG178" s="225"/>
      <c r="AH178" s="225"/>
      <c r="AI178" s="225"/>
      <c r="AJ178" s="225"/>
      <c r="AK178" s="225"/>
      <c r="AL178" s="225"/>
      <c r="AM178" s="225"/>
      <c r="AN178" s="225"/>
      <c r="AO178" s="225"/>
      <c r="AP178" s="225"/>
      <c r="AQ178" s="225"/>
      <c r="AR178" s="225"/>
      <c r="AS178" s="211"/>
      <c r="AT178" s="225"/>
      <c r="AU178" s="225"/>
      <c r="AV178" s="225"/>
      <c r="AW178" s="225"/>
      <c r="AX178" s="225"/>
      <c r="AY178" s="225"/>
      <c r="AZ178" s="225"/>
      <c r="BA178" s="225"/>
      <c r="BB178" s="225"/>
      <c r="BC178" s="225"/>
      <c r="BD178" s="225"/>
      <c r="BE178" s="225"/>
      <c r="BF178" s="225"/>
      <c r="BG178" s="225"/>
      <c r="BH178" s="225"/>
      <c r="BI178" s="225"/>
      <c r="BJ178" s="225" t="s">
        <v>76</v>
      </c>
      <c r="BK178" s="225"/>
      <c r="BL178" s="225"/>
      <c r="BM178" s="171">
        <f>COUNTIF(O178:AA178,"P")</f>
        <v>2</v>
      </c>
      <c r="BN178" s="172">
        <f>COUNTIF(AB178:AM178,"P")</f>
        <v>0</v>
      </c>
      <c r="BO178" s="172">
        <f>COUNTIF(AN178:AZ178,"P")</f>
        <v>0</v>
      </c>
      <c r="BP178" s="172">
        <f>COUNTIF(BA178:BL178,"P")</f>
        <v>1</v>
      </c>
      <c r="BQ178" s="172">
        <f t="shared" ref="BQ178" si="102">SUM(BM178:BP178)</f>
        <v>3</v>
      </c>
      <c r="BR178" s="303">
        <f t="shared" ref="BR178" si="103">+SUM(BM179)/(BM178)</f>
        <v>0</v>
      </c>
      <c r="BS178" s="303" t="e">
        <f>+SUM(BN179)/(BN178)</f>
        <v>#DIV/0!</v>
      </c>
      <c r="BT178" s="303" t="e">
        <f>+SUM(BO179)/(BO178)</f>
        <v>#DIV/0!</v>
      </c>
      <c r="BU178" s="303">
        <f>+SUM(BP179)/(BP178)</f>
        <v>0</v>
      </c>
      <c r="BV178" s="303">
        <f>+SUM(BQ179)/(BQ178)</f>
        <v>0</v>
      </c>
      <c r="BW178" s="149"/>
    </row>
    <row r="179" spans="1:78" s="205" customFormat="1" ht="24" hidden="1" customHeight="1" outlineLevel="1" x14ac:dyDescent="0.25">
      <c r="A179" s="209"/>
      <c r="B179" s="640"/>
      <c r="C179" s="422"/>
      <c r="D179" s="392"/>
      <c r="E179" s="413"/>
      <c r="F179" s="395"/>
      <c r="G179" s="199" t="s">
        <v>80</v>
      </c>
      <c r="H179" s="354"/>
      <c r="I179" s="354"/>
      <c r="J179" s="354"/>
      <c r="K179" s="354"/>
      <c r="L179" s="354"/>
      <c r="M179" s="362"/>
      <c r="N179" s="352"/>
      <c r="O179" s="173"/>
      <c r="P179" s="173"/>
      <c r="Q179" s="173"/>
      <c r="R179" s="173"/>
      <c r="S179" s="173"/>
      <c r="T179" s="174"/>
      <c r="U179" s="174"/>
      <c r="V179" s="174"/>
      <c r="W179" s="173"/>
      <c r="X179" s="174"/>
      <c r="Y179" s="174"/>
      <c r="Z179" s="174"/>
      <c r="AA179" s="174"/>
      <c r="AB179" s="174"/>
      <c r="AC179" s="174"/>
      <c r="AD179" s="174"/>
      <c r="AE179" s="174"/>
      <c r="AF179" s="174"/>
      <c r="AG179" s="174"/>
      <c r="AH179" s="174"/>
      <c r="AI179" s="174"/>
      <c r="AJ179" s="174"/>
      <c r="AK179" s="174"/>
      <c r="AL179" s="174"/>
      <c r="AM179" s="174"/>
      <c r="AN179" s="174"/>
      <c r="AO179" s="174"/>
      <c r="AP179" s="174"/>
      <c r="AQ179" s="174"/>
      <c r="AR179" s="174"/>
      <c r="AS179" s="174"/>
      <c r="AT179" s="174"/>
      <c r="AU179" s="174"/>
      <c r="AV179" s="174"/>
      <c r="AW179" s="174"/>
      <c r="AX179" s="174"/>
      <c r="AY179" s="174"/>
      <c r="AZ179" s="174"/>
      <c r="BA179" s="174"/>
      <c r="BB179" s="174"/>
      <c r="BC179" s="174"/>
      <c r="BD179" s="174"/>
      <c r="BE179" s="174"/>
      <c r="BF179" s="174"/>
      <c r="BG179" s="174"/>
      <c r="BH179" s="174"/>
      <c r="BI179" s="174"/>
      <c r="BJ179" s="174"/>
      <c r="BK179" s="174"/>
      <c r="BL179" s="174"/>
      <c r="BM179" s="175">
        <f>COUNTIF(O179:AA179,"E")</f>
        <v>0</v>
      </c>
      <c r="BN179" s="176">
        <f>COUNTIF(AB179:AM179,"E")</f>
        <v>0</v>
      </c>
      <c r="BO179" s="176">
        <f>COUNTIF(AN179:AZ179,"E")</f>
        <v>0</v>
      </c>
      <c r="BP179" s="176">
        <f>COUNTIF(BA179:BL179,"E")</f>
        <v>0</v>
      </c>
      <c r="BQ179" s="177">
        <f>SUM(BM179:BP179)</f>
        <v>0</v>
      </c>
      <c r="BR179" s="303"/>
      <c r="BS179" s="303"/>
      <c r="BT179" s="303"/>
      <c r="BU179" s="303"/>
      <c r="BV179" s="303"/>
      <c r="BW179" s="149"/>
    </row>
    <row r="180" spans="1:78" s="205" customFormat="1" ht="18" hidden="1" customHeight="1" outlineLevel="1" x14ac:dyDescent="0.25">
      <c r="A180" s="209"/>
      <c r="B180" s="640"/>
      <c r="C180" s="422"/>
      <c r="D180" s="398" t="s">
        <v>252</v>
      </c>
      <c r="E180" s="393" t="s">
        <v>618</v>
      </c>
      <c r="F180" s="325" t="s">
        <v>253</v>
      </c>
      <c r="G180" s="160" t="s">
        <v>76</v>
      </c>
      <c r="H180" s="353" t="s">
        <v>93</v>
      </c>
      <c r="I180" s="353"/>
      <c r="J180" s="353"/>
      <c r="K180" s="353"/>
      <c r="L180" s="353" t="s">
        <v>93</v>
      </c>
      <c r="M180" s="361"/>
      <c r="N180" s="352" t="s">
        <v>214</v>
      </c>
      <c r="O180" s="211"/>
      <c r="P180" s="211"/>
      <c r="Q180" s="211"/>
      <c r="R180" s="211"/>
      <c r="S180" s="211"/>
      <c r="T180" s="225"/>
      <c r="U180" s="225"/>
      <c r="V180" s="225"/>
      <c r="W180" s="211"/>
      <c r="X180" s="225"/>
      <c r="Y180" s="225"/>
      <c r="Z180" s="225"/>
      <c r="AA180" s="225"/>
      <c r="AB180" s="225" t="s">
        <v>76</v>
      </c>
      <c r="AC180" s="225"/>
      <c r="AD180" s="225"/>
      <c r="AE180" s="225"/>
      <c r="AF180" s="225"/>
      <c r="AG180" s="225"/>
      <c r="AH180" s="225"/>
      <c r="AI180" s="225"/>
      <c r="AJ180" s="225"/>
      <c r="AK180" s="225"/>
      <c r="AL180" s="225"/>
      <c r="AM180" s="225"/>
      <c r="AN180" s="225" t="s">
        <v>76</v>
      </c>
      <c r="AO180" s="225"/>
      <c r="AP180" s="225"/>
      <c r="AQ180" s="225"/>
      <c r="AR180" s="225"/>
      <c r="AS180" s="211"/>
      <c r="AT180" s="225"/>
      <c r="AU180" s="225"/>
      <c r="AV180" s="225"/>
      <c r="AW180" s="225"/>
      <c r="AX180" s="225"/>
      <c r="AY180" s="225"/>
      <c r="AZ180" s="225"/>
      <c r="BA180" s="225" t="s">
        <v>76</v>
      </c>
      <c r="BB180" s="225"/>
      <c r="BC180" s="225"/>
      <c r="BD180" s="225"/>
      <c r="BE180" s="225"/>
      <c r="BF180" s="225"/>
      <c r="BG180" s="225"/>
      <c r="BH180" s="225"/>
      <c r="BI180" s="225"/>
      <c r="BJ180" s="225"/>
      <c r="BK180" s="225" t="s">
        <v>76</v>
      </c>
      <c r="BL180" s="225"/>
      <c r="BM180" s="171">
        <f>COUNTIF(O180:AA180,"P")</f>
        <v>0</v>
      </c>
      <c r="BN180" s="172">
        <f>COUNTIF(AB180:AM180,"P")</f>
        <v>1</v>
      </c>
      <c r="BO180" s="172">
        <f>COUNTIF(AN180:AZ180,"P")</f>
        <v>1</v>
      </c>
      <c r="BP180" s="172">
        <f>COUNTIF(BA180:BL180,"P")</f>
        <v>2</v>
      </c>
      <c r="BQ180" s="172">
        <f t="shared" ref="BQ180" si="104">SUM(BM180:BP180)</f>
        <v>4</v>
      </c>
      <c r="BR180" s="303" t="e">
        <f>+SUM(BM181)/(BM180)</f>
        <v>#DIV/0!</v>
      </c>
      <c r="BS180" s="303">
        <f>+SUM(BN181)/(BN180)</f>
        <v>0</v>
      </c>
      <c r="BT180" s="303">
        <f>+SUM(BO181)/(BO180)</f>
        <v>0</v>
      </c>
      <c r="BU180" s="303">
        <f>+SUM(BP181)/(BP180)</f>
        <v>0</v>
      </c>
      <c r="BV180" s="303">
        <f>+SUM(BQ181)/(BQ180)</f>
        <v>0</v>
      </c>
      <c r="BW180" s="149"/>
    </row>
    <row r="181" spans="1:78" s="205" customFormat="1" ht="21" hidden="1" customHeight="1" outlineLevel="1" x14ac:dyDescent="0.25">
      <c r="A181" s="209"/>
      <c r="B181" s="640"/>
      <c r="C181" s="422"/>
      <c r="D181" s="399"/>
      <c r="E181" s="418"/>
      <c r="F181" s="395"/>
      <c r="G181" s="199" t="s">
        <v>80</v>
      </c>
      <c r="H181" s="354"/>
      <c r="I181" s="354"/>
      <c r="J181" s="354"/>
      <c r="K181" s="354"/>
      <c r="L181" s="354"/>
      <c r="M181" s="362"/>
      <c r="N181" s="352"/>
      <c r="O181" s="173"/>
      <c r="P181" s="173"/>
      <c r="Q181" s="173"/>
      <c r="R181" s="173"/>
      <c r="S181" s="173"/>
      <c r="T181" s="174"/>
      <c r="U181" s="174"/>
      <c r="V181" s="174"/>
      <c r="W181" s="173"/>
      <c r="X181" s="174"/>
      <c r="Y181" s="174"/>
      <c r="Z181" s="174"/>
      <c r="AA181" s="174"/>
      <c r="AB181" s="174"/>
      <c r="AC181" s="174"/>
      <c r="AD181" s="174"/>
      <c r="AE181" s="174"/>
      <c r="AF181" s="174"/>
      <c r="AG181" s="174"/>
      <c r="AH181" s="174"/>
      <c r="AI181" s="174"/>
      <c r="AJ181" s="174"/>
      <c r="AK181" s="174"/>
      <c r="AL181" s="174"/>
      <c r="AM181" s="174"/>
      <c r="AN181" s="174"/>
      <c r="AO181" s="174"/>
      <c r="AP181" s="174"/>
      <c r="AQ181" s="174"/>
      <c r="AR181" s="174"/>
      <c r="AS181" s="174"/>
      <c r="AT181" s="174"/>
      <c r="AU181" s="174"/>
      <c r="AV181" s="174"/>
      <c r="AW181" s="174"/>
      <c r="AX181" s="174"/>
      <c r="AY181" s="174"/>
      <c r="AZ181" s="174"/>
      <c r="BA181" s="174"/>
      <c r="BB181" s="174"/>
      <c r="BC181" s="174"/>
      <c r="BD181" s="174"/>
      <c r="BE181" s="174"/>
      <c r="BF181" s="174"/>
      <c r="BG181" s="174"/>
      <c r="BH181" s="174"/>
      <c r="BI181" s="174"/>
      <c r="BJ181" s="174"/>
      <c r="BK181" s="174"/>
      <c r="BL181" s="174"/>
      <c r="BM181" s="175">
        <f>COUNTIF(O181:AA181,"E")</f>
        <v>0</v>
      </c>
      <c r="BN181" s="176">
        <f>COUNTIF(AB181:AM181,"E")</f>
        <v>0</v>
      </c>
      <c r="BO181" s="176">
        <f>COUNTIF(AN181:AZ181,"E")</f>
        <v>0</v>
      </c>
      <c r="BP181" s="176">
        <f>COUNTIF(BA181:BL181,"E")</f>
        <v>0</v>
      </c>
      <c r="BQ181" s="177">
        <f>SUM(BM181:BP181)</f>
        <v>0</v>
      </c>
      <c r="BR181" s="303"/>
      <c r="BS181" s="303"/>
      <c r="BT181" s="303"/>
      <c r="BU181" s="303"/>
      <c r="BV181" s="303"/>
      <c r="BW181" s="149"/>
    </row>
    <row r="182" spans="1:78" s="205" customFormat="1" ht="14.25" hidden="1" customHeight="1" outlineLevel="1" x14ac:dyDescent="0.25">
      <c r="A182" s="209"/>
      <c r="B182" s="640"/>
      <c r="C182" s="422"/>
      <c r="D182" s="399"/>
      <c r="E182" s="424" t="s">
        <v>254</v>
      </c>
      <c r="F182" s="426" t="s">
        <v>255</v>
      </c>
      <c r="G182" s="160" t="s">
        <v>76</v>
      </c>
      <c r="H182" s="353" t="s">
        <v>93</v>
      </c>
      <c r="I182" s="353"/>
      <c r="J182" s="353"/>
      <c r="K182" s="353"/>
      <c r="L182" s="353" t="s">
        <v>93</v>
      </c>
      <c r="M182" s="361"/>
      <c r="N182" s="352" t="s">
        <v>214</v>
      </c>
      <c r="O182" s="211"/>
      <c r="P182" s="211"/>
      <c r="Q182" s="211"/>
      <c r="R182" s="211"/>
      <c r="S182" s="211"/>
      <c r="T182" s="225"/>
      <c r="U182" s="225"/>
      <c r="V182" s="225"/>
      <c r="W182" s="211"/>
      <c r="X182" s="225"/>
      <c r="Y182" s="225"/>
      <c r="Z182" s="225" t="s">
        <v>76</v>
      </c>
      <c r="AA182" s="225"/>
      <c r="AB182" s="225"/>
      <c r="AC182" s="225"/>
      <c r="AD182" s="225"/>
      <c r="AE182" s="225" t="s">
        <v>76</v>
      </c>
      <c r="AF182" s="225"/>
      <c r="AG182" s="225"/>
      <c r="AH182" s="225"/>
      <c r="AI182" s="225" t="s">
        <v>76</v>
      </c>
      <c r="AJ182" s="225"/>
      <c r="AK182" s="225"/>
      <c r="AL182" s="225"/>
      <c r="AM182" s="225" t="s">
        <v>76</v>
      </c>
      <c r="AN182" s="225"/>
      <c r="AO182" s="225"/>
      <c r="AP182" s="225"/>
      <c r="AQ182" s="225"/>
      <c r="AR182" s="225" t="s">
        <v>76</v>
      </c>
      <c r="AS182" s="211"/>
      <c r="AT182" s="225"/>
      <c r="AU182" s="225"/>
      <c r="AV182" s="225" t="s">
        <v>76</v>
      </c>
      <c r="AW182" s="225"/>
      <c r="AX182" s="225"/>
      <c r="AY182" s="225"/>
      <c r="AZ182" s="225" t="s">
        <v>76</v>
      </c>
      <c r="BA182" s="225"/>
      <c r="BB182" s="225"/>
      <c r="BC182" s="225"/>
      <c r="BD182" s="225" t="s">
        <v>76</v>
      </c>
      <c r="BE182" s="225"/>
      <c r="BF182" s="225"/>
      <c r="BG182" s="225"/>
      <c r="BH182" s="225" t="s">
        <v>76</v>
      </c>
      <c r="BI182" s="225"/>
      <c r="BJ182" s="225"/>
      <c r="BK182" s="225"/>
      <c r="BL182" s="225"/>
      <c r="BM182" s="171">
        <f>COUNTIF(O182:AA182,"P")</f>
        <v>1</v>
      </c>
      <c r="BN182" s="172">
        <f>COUNTIF(AB182:AM182,"P")</f>
        <v>3</v>
      </c>
      <c r="BO182" s="172">
        <f>COUNTIF(AN182:AZ182,"P")</f>
        <v>3</v>
      </c>
      <c r="BP182" s="172">
        <f>COUNTIF(BA182:BL182,"P")</f>
        <v>2</v>
      </c>
      <c r="BQ182" s="172">
        <f>SUM(BM182:BP182)</f>
        <v>9</v>
      </c>
      <c r="BR182" s="303">
        <f>+SUM(BM183)/(BM182)</f>
        <v>0</v>
      </c>
      <c r="BS182" s="303">
        <f>+SUM(BN183)/(BN182)</f>
        <v>0</v>
      </c>
      <c r="BT182" s="303">
        <f>+SUM(BO183)/(BO182)</f>
        <v>0</v>
      </c>
      <c r="BU182" s="303">
        <f>+SUM(BP183)/(BP182)</f>
        <v>0</v>
      </c>
      <c r="BV182" s="303">
        <f>+SUM(BQ183)/(BQ182)</f>
        <v>0</v>
      </c>
      <c r="BW182" s="149"/>
    </row>
    <row r="183" spans="1:78" s="205" customFormat="1" ht="13.5" hidden="1" customHeight="1" outlineLevel="1" thickBot="1" x14ac:dyDescent="0.3">
      <c r="A183" s="209"/>
      <c r="B183" s="640"/>
      <c r="C183" s="422"/>
      <c r="D183" s="400"/>
      <c r="E183" s="425"/>
      <c r="F183" s="427"/>
      <c r="G183" s="199" t="s">
        <v>80</v>
      </c>
      <c r="H183" s="354"/>
      <c r="I183" s="354"/>
      <c r="J183" s="354"/>
      <c r="K183" s="354"/>
      <c r="L183" s="354"/>
      <c r="M183" s="362"/>
      <c r="N183" s="352"/>
      <c r="O183" s="173"/>
      <c r="P183" s="173"/>
      <c r="Q183" s="173"/>
      <c r="R183" s="173"/>
      <c r="S183" s="173"/>
      <c r="T183" s="174"/>
      <c r="U183" s="174"/>
      <c r="V183" s="174"/>
      <c r="W183" s="173"/>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208"/>
      <c r="AT183" s="208"/>
      <c r="AU183" s="174"/>
      <c r="AV183" s="174"/>
      <c r="AW183" s="174"/>
      <c r="AX183" s="174"/>
      <c r="AY183" s="174"/>
      <c r="AZ183" s="174"/>
      <c r="BA183" s="174"/>
      <c r="BB183" s="174"/>
      <c r="BC183" s="174"/>
      <c r="BD183" s="174"/>
      <c r="BE183" s="174"/>
      <c r="BF183" s="174"/>
      <c r="BG183" s="174"/>
      <c r="BH183" s="174"/>
      <c r="BI183" s="174"/>
      <c r="BJ183" s="174"/>
      <c r="BK183" s="174"/>
      <c r="BL183" s="174"/>
      <c r="BM183" s="175">
        <f>COUNTIF(O183:AA183,"E")</f>
        <v>0</v>
      </c>
      <c r="BN183" s="176">
        <f>COUNTIF(AB183:AM183,"E")</f>
        <v>0</v>
      </c>
      <c r="BO183" s="176">
        <f>COUNTIF(AN183:AZ183,"E")</f>
        <v>0</v>
      </c>
      <c r="BP183" s="176">
        <f>COUNTIF(BA183:BL183,"E")</f>
        <v>0</v>
      </c>
      <c r="BQ183" s="177">
        <f>SUM(BM183:BP183)</f>
        <v>0</v>
      </c>
      <c r="BR183" s="303"/>
      <c r="BS183" s="303"/>
      <c r="BT183" s="303"/>
      <c r="BU183" s="303"/>
      <c r="BV183" s="303"/>
      <c r="BW183" s="149"/>
    </row>
    <row r="184" spans="1:78" s="205" customFormat="1" ht="27" hidden="1" customHeight="1" outlineLevel="1" x14ac:dyDescent="0.25">
      <c r="A184" s="209"/>
      <c r="B184" s="142"/>
      <c r="C184" s="422"/>
      <c r="D184" s="729" t="s">
        <v>256</v>
      </c>
      <c r="E184" s="730"/>
      <c r="F184" s="306" t="s">
        <v>191</v>
      </c>
      <c r="G184" s="160" t="s">
        <v>76</v>
      </c>
      <c r="H184" s="353" t="s">
        <v>77</v>
      </c>
      <c r="I184" s="353" t="s">
        <v>77</v>
      </c>
      <c r="J184" s="353" t="s">
        <v>77</v>
      </c>
      <c r="K184" s="353" t="s">
        <v>77</v>
      </c>
      <c r="L184" s="353" t="s">
        <v>77</v>
      </c>
      <c r="M184" s="361" t="s">
        <v>192</v>
      </c>
      <c r="N184" s="352" t="s">
        <v>79</v>
      </c>
      <c r="O184" s="165">
        <f>COUNTIF(O186:O197,"P")</f>
        <v>0</v>
      </c>
      <c r="P184" s="165">
        <f>COUNTIF(P186:P197,"P")</f>
        <v>0</v>
      </c>
      <c r="Q184" s="165">
        <f>COUNTIF(Q186:Q197,"P")</f>
        <v>0</v>
      </c>
      <c r="R184" s="165">
        <f>COUNTIF(R186:R197,"P")</f>
        <v>1</v>
      </c>
      <c r="S184" s="165">
        <f t="shared" ref="S184:BL184" si="105">COUNTIF(S186:S195,"P")</f>
        <v>1</v>
      </c>
      <c r="T184" s="165">
        <f t="shared" si="105"/>
        <v>1</v>
      </c>
      <c r="U184" s="165">
        <f t="shared" si="105"/>
        <v>1</v>
      </c>
      <c r="V184" s="165">
        <f t="shared" si="105"/>
        <v>0</v>
      </c>
      <c r="W184" s="165">
        <f>COUNTIF(W186:W197,"P")</f>
        <v>2</v>
      </c>
      <c r="X184" s="165">
        <f>COUNTIF(X186:X197,"P")</f>
        <v>1</v>
      </c>
      <c r="Y184" s="165">
        <f>COUNTIF(Y186:Y197,"P")</f>
        <v>1</v>
      </c>
      <c r="Z184" s="165">
        <f>COUNTIF(Z186:Z197,"P")</f>
        <v>0</v>
      </c>
      <c r="AA184" s="165"/>
      <c r="AB184" s="165">
        <f t="shared" si="105"/>
        <v>0</v>
      </c>
      <c r="AC184" s="165">
        <f t="shared" si="105"/>
        <v>0</v>
      </c>
      <c r="AD184" s="165">
        <f t="shared" si="105"/>
        <v>3</v>
      </c>
      <c r="AE184" s="165">
        <f t="shared" si="105"/>
        <v>1</v>
      </c>
      <c r="AF184" s="165">
        <f t="shared" si="105"/>
        <v>0</v>
      </c>
      <c r="AG184" s="165">
        <f t="shared" si="105"/>
        <v>1</v>
      </c>
      <c r="AH184" s="165">
        <f t="shared" si="105"/>
        <v>2</v>
      </c>
      <c r="AI184" s="165">
        <f t="shared" si="105"/>
        <v>0</v>
      </c>
      <c r="AJ184" s="165">
        <f t="shared" si="105"/>
        <v>0</v>
      </c>
      <c r="AK184" s="165">
        <f t="shared" si="105"/>
        <v>1</v>
      </c>
      <c r="AL184" s="165">
        <f t="shared" si="105"/>
        <v>2</v>
      </c>
      <c r="AM184" s="165">
        <f t="shared" si="105"/>
        <v>0</v>
      </c>
      <c r="AN184" s="165">
        <f t="shared" si="105"/>
        <v>0</v>
      </c>
      <c r="AO184" s="165">
        <f t="shared" si="105"/>
        <v>1</v>
      </c>
      <c r="AP184" s="165">
        <f t="shared" si="105"/>
        <v>0</v>
      </c>
      <c r="AQ184" s="165">
        <f t="shared" si="105"/>
        <v>0</v>
      </c>
      <c r="AR184" s="165">
        <f t="shared" si="105"/>
        <v>0</v>
      </c>
      <c r="AS184" s="165">
        <f t="shared" si="105"/>
        <v>1</v>
      </c>
      <c r="AT184" s="165">
        <f t="shared" si="105"/>
        <v>1</v>
      </c>
      <c r="AU184" s="165">
        <f t="shared" si="105"/>
        <v>1</v>
      </c>
      <c r="AV184" s="165">
        <f t="shared" si="105"/>
        <v>0</v>
      </c>
      <c r="AW184" s="165">
        <f t="shared" si="105"/>
        <v>0</v>
      </c>
      <c r="AX184" s="165">
        <f t="shared" si="105"/>
        <v>1</v>
      </c>
      <c r="AY184" s="165">
        <f t="shared" si="105"/>
        <v>1</v>
      </c>
      <c r="AZ184" s="165">
        <f t="shared" si="105"/>
        <v>0</v>
      </c>
      <c r="BA184" s="165">
        <f t="shared" si="105"/>
        <v>0</v>
      </c>
      <c r="BB184" s="165">
        <f t="shared" si="105"/>
        <v>1</v>
      </c>
      <c r="BC184" s="165">
        <f t="shared" si="105"/>
        <v>2</v>
      </c>
      <c r="BD184" s="165">
        <f t="shared" si="105"/>
        <v>1</v>
      </c>
      <c r="BE184" s="165">
        <f t="shared" si="105"/>
        <v>0</v>
      </c>
      <c r="BF184" s="165">
        <f t="shared" si="105"/>
        <v>1</v>
      </c>
      <c r="BG184" s="165">
        <f t="shared" si="105"/>
        <v>1</v>
      </c>
      <c r="BH184" s="165">
        <f t="shared" si="105"/>
        <v>0</v>
      </c>
      <c r="BI184" s="165">
        <f t="shared" si="105"/>
        <v>0</v>
      </c>
      <c r="BJ184" s="165">
        <f t="shared" si="105"/>
        <v>0</v>
      </c>
      <c r="BK184" s="165">
        <f t="shared" si="105"/>
        <v>0</v>
      </c>
      <c r="BL184" s="165">
        <f t="shared" si="105"/>
        <v>0</v>
      </c>
      <c r="BM184" s="301" t="e">
        <f>+SUM(BM187+BM189+BM191+BM193+BM195+BM197+BM199+BM201+BM203)/SUM(BM186+BM188+BM190+BM192+BM194+BM196+BM198+BM200+BM202)</f>
        <v>#REF!</v>
      </c>
      <c r="BN184" s="301" t="e">
        <f>+SUM(BN187+BN189+BN191+BN193+BN195+BN197+BN199+BN201+BN203)/SUM(BN186+BN188+BN190+BN192+BN194+BN196+BN198+BN200+BN202)</f>
        <v>#REF!</v>
      </c>
      <c r="BO184" s="301" t="e">
        <f>+SUM(BO187+BO189+BO191+BO193+BO195+BO197+BO199+BO201+BO203)/SUM(BO186+BO188+BO190+BO192+BO194+BO196+BO198+BO200+BO202)</f>
        <v>#REF!</v>
      </c>
      <c r="BP184" s="301" t="e">
        <f>+SUM(BP187+BP189+BP191+BP193+BP195+BP197+BP199+BP201+BP203)/SUM(BP186+BP188+BP190+BP192+BP194+BP196+BP198+BP200+BP202)</f>
        <v>#REF!</v>
      </c>
      <c r="BQ184" s="301" t="e">
        <f>+SUM(BQ187+BQ189+BQ191+BQ193+BQ195+BQ197+BQ199+BQ201+BQ203)/SUM(BQ186+BQ188+BQ190+BQ192+BQ194+BQ196+BQ198+BQ200+BQ202)</f>
        <v>#REF!</v>
      </c>
      <c r="BR184" s="304"/>
      <c r="BS184" s="304"/>
      <c r="BT184" s="304"/>
      <c r="BU184" s="304"/>
      <c r="BV184" s="304"/>
      <c r="BW184" s="149"/>
    </row>
    <row r="185" spans="1:78" s="205" customFormat="1" ht="29.25" hidden="1" customHeight="1" outlineLevel="1" thickBot="1" x14ac:dyDescent="0.3">
      <c r="A185" s="209"/>
      <c r="B185" s="142"/>
      <c r="C185" s="423"/>
      <c r="D185" s="731"/>
      <c r="E185" s="732"/>
      <c r="F185" s="307"/>
      <c r="G185" s="160" t="s">
        <v>80</v>
      </c>
      <c r="H185" s="356"/>
      <c r="I185" s="356"/>
      <c r="J185" s="356"/>
      <c r="K185" s="356"/>
      <c r="L185" s="356"/>
      <c r="M185" s="362"/>
      <c r="N185" s="352"/>
      <c r="O185" s="166">
        <f t="shared" ref="O185:V185" si="106">COUNTIF(O186:O197,"E")</f>
        <v>0</v>
      </c>
      <c r="P185" s="166">
        <f t="shared" si="106"/>
        <v>0</v>
      </c>
      <c r="Q185" s="166">
        <f t="shared" si="106"/>
        <v>0</v>
      </c>
      <c r="R185" s="166">
        <f t="shared" si="106"/>
        <v>0</v>
      </c>
      <c r="S185" s="166">
        <f t="shared" si="106"/>
        <v>0</v>
      </c>
      <c r="T185" s="166">
        <f t="shared" si="106"/>
        <v>0</v>
      </c>
      <c r="U185" s="166">
        <f t="shared" si="106"/>
        <v>0</v>
      </c>
      <c r="V185" s="166">
        <f t="shared" si="106"/>
        <v>0</v>
      </c>
      <c r="W185" s="166">
        <f>COUNTIF(W186:W197,"E")</f>
        <v>0</v>
      </c>
      <c r="X185" s="166">
        <f t="shared" ref="X185:BL185" si="107">COUNTIF(X186:X197,"E")</f>
        <v>0</v>
      </c>
      <c r="Y185" s="166">
        <f t="shared" si="107"/>
        <v>0</v>
      </c>
      <c r="Z185" s="166">
        <f t="shared" si="107"/>
        <v>0</v>
      </c>
      <c r="AA185" s="166">
        <f t="shared" si="107"/>
        <v>0</v>
      </c>
      <c r="AB185" s="166">
        <f t="shared" si="107"/>
        <v>0</v>
      </c>
      <c r="AC185" s="166">
        <f t="shared" si="107"/>
        <v>0</v>
      </c>
      <c r="AD185" s="166">
        <f t="shared" si="107"/>
        <v>0</v>
      </c>
      <c r="AE185" s="166">
        <f t="shared" si="107"/>
        <v>0</v>
      </c>
      <c r="AF185" s="166">
        <f t="shared" si="107"/>
        <v>0</v>
      </c>
      <c r="AG185" s="166">
        <f t="shared" si="107"/>
        <v>0</v>
      </c>
      <c r="AH185" s="166">
        <f t="shared" si="107"/>
        <v>0</v>
      </c>
      <c r="AI185" s="166">
        <f t="shared" si="107"/>
        <v>0</v>
      </c>
      <c r="AJ185" s="166">
        <f t="shared" si="107"/>
        <v>0</v>
      </c>
      <c r="AK185" s="166">
        <f t="shared" si="107"/>
        <v>0</v>
      </c>
      <c r="AL185" s="166">
        <f t="shared" si="107"/>
        <v>0</v>
      </c>
      <c r="AM185" s="166">
        <f t="shared" si="107"/>
        <v>0</v>
      </c>
      <c r="AN185" s="166">
        <f t="shared" si="107"/>
        <v>0</v>
      </c>
      <c r="AO185" s="166">
        <f t="shared" si="107"/>
        <v>0</v>
      </c>
      <c r="AP185" s="166">
        <f t="shared" si="107"/>
        <v>0</v>
      </c>
      <c r="AQ185" s="166">
        <f t="shared" si="107"/>
        <v>0</v>
      </c>
      <c r="AR185" s="166">
        <f t="shared" si="107"/>
        <v>0</v>
      </c>
      <c r="AS185" s="166">
        <f t="shared" si="107"/>
        <v>0</v>
      </c>
      <c r="AT185" s="166">
        <f t="shared" si="107"/>
        <v>0</v>
      </c>
      <c r="AU185" s="166">
        <f t="shared" si="107"/>
        <v>0</v>
      </c>
      <c r="AV185" s="166">
        <f t="shared" si="107"/>
        <v>0</v>
      </c>
      <c r="AW185" s="166">
        <f t="shared" si="107"/>
        <v>0</v>
      </c>
      <c r="AX185" s="166">
        <f t="shared" si="107"/>
        <v>0</v>
      </c>
      <c r="AY185" s="166">
        <f t="shared" si="107"/>
        <v>0</v>
      </c>
      <c r="AZ185" s="166">
        <f t="shared" si="107"/>
        <v>0</v>
      </c>
      <c r="BA185" s="166">
        <f t="shared" si="107"/>
        <v>0</v>
      </c>
      <c r="BB185" s="166">
        <f t="shared" si="107"/>
        <v>0</v>
      </c>
      <c r="BC185" s="166">
        <f t="shared" si="107"/>
        <v>0</v>
      </c>
      <c r="BD185" s="166">
        <f t="shared" si="107"/>
        <v>0</v>
      </c>
      <c r="BE185" s="166">
        <f t="shared" si="107"/>
        <v>0</v>
      </c>
      <c r="BF185" s="166">
        <f t="shared" si="107"/>
        <v>0</v>
      </c>
      <c r="BG185" s="166">
        <f t="shared" si="107"/>
        <v>0</v>
      </c>
      <c r="BH185" s="166">
        <f t="shared" si="107"/>
        <v>0</v>
      </c>
      <c r="BI185" s="166">
        <f t="shared" si="107"/>
        <v>0</v>
      </c>
      <c r="BJ185" s="166">
        <f t="shared" si="107"/>
        <v>0</v>
      </c>
      <c r="BK185" s="166">
        <f t="shared" si="107"/>
        <v>0</v>
      </c>
      <c r="BL185" s="166">
        <f t="shared" si="107"/>
        <v>0</v>
      </c>
      <c r="BM185" s="302"/>
      <c r="BN185" s="302"/>
      <c r="BO185" s="302"/>
      <c r="BP185" s="302"/>
      <c r="BQ185" s="302"/>
      <c r="BR185" s="305"/>
      <c r="BS185" s="305"/>
      <c r="BT185" s="305"/>
      <c r="BU185" s="305"/>
      <c r="BV185" s="305"/>
      <c r="BW185" s="149"/>
    </row>
    <row r="186" spans="1:78" s="149" customFormat="1" ht="21.75" customHeight="1" collapsed="1" x14ac:dyDescent="0.25">
      <c r="A186" s="690"/>
      <c r="B186" s="639"/>
      <c r="C186" s="663"/>
      <c r="D186" s="767" t="s">
        <v>619</v>
      </c>
      <c r="E186" s="768"/>
      <c r="F186" s="306" t="s">
        <v>257</v>
      </c>
      <c r="G186" s="160" t="s">
        <v>76</v>
      </c>
      <c r="H186" s="363" t="s">
        <v>77</v>
      </c>
      <c r="I186" s="363"/>
      <c r="J186" s="363"/>
      <c r="K186" s="363"/>
      <c r="L186" s="363" t="s">
        <v>77</v>
      </c>
      <c r="M186" s="361" t="s">
        <v>258</v>
      </c>
      <c r="N186" s="352" t="s">
        <v>259</v>
      </c>
      <c r="O186" s="165">
        <f t="shared" ref="O186:BL186" si="108">COUNTIF(O188:O201,"P")</f>
        <v>0</v>
      </c>
      <c r="P186" s="165">
        <f t="shared" si="108"/>
        <v>0</v>
      </c>
      <c r="Q186" s="165">
        <f t="shared" si="108"/>
        <v>0</v>
      </c>
      <c r="R186" s="165">
        <f t="shared" si="108"/>
        <v>1</v>
      </c>
      <c r="S186" s="165">
        <f t="shared" si="108"/>
        <v>1</v>
      </c>
      <c r="T186" s="165">
        <f t="shared" si="108"/>
        <v>1</v>
      </c>
      <c r="U186" s="165">
        <f t="shared" si="108"/>
        <v>1</v>
      </c>
      <c r="V186" s="165">
        <f t="shared" si="108"/>
        <v>0</v>
      </c>
      <c r="W186" s="165">
        <f t="shared" si="108"/>
        <v>2</v>
      </c>
      <c r="X186" s="165">
        <f t="shared" si="108"/>
        <v>1</v>
      </c>
      <c r="Y186" s="165">
        <f t="shared" si="108"/>
        <v>1</v>
      </c>
      <c r="Z186" s="165">
        <f t="shared" si="108"/>
        <v>0</v>
      </c>
      <c r="AA186" s="165">
        <f t="shared" si="108"/>
        <v>0</v>
      </c>
      <c r="AB186" s="165">
        <f t="shared" si="108"/>
        <v>1</v>
      </c>
      <c r="AC186" s="165">
        <f t="shared" si="108"/>
        <v>0</v>
      </c>
      <c r="AD186" s="165">
        <f t="shared" si="108"/>
        <v>3</v>
      </c>
      <c r="AE186" s="165">
        <f t="shared" si="108"/>
        <v>1</v>
      </c>
      <c r="AF186" s="165">
        <f t="shared" si="108"/>
        <v>0</v>
      </c>
      <c r="AG186" s="165">
        <f t="shared" si="108"/>
        <v>1</v>
      </c>
      <c r="AH186" s="165">
        <f t="shared" si="108"/>
        <v>2</v>
      </c>
      <c r="AI186" s="165">
        <f t="shared" si="108"/>
        <v>0</v>
      </c>
      <c r="AJ186" s="165">
        <f t="shared" si="108"/>
        <v>0</v>
      </c>
      <c r="AK186" s="165">
        <f t="shared" si="108"/>
        <v>1</v>
      </c>
      <c r="AL186" s="165">
        <f t="shared" si="108"/>
        <v>2</v>
      </c>
      <c r="AM186" s="165">
        <f t="shared" si="108"/>
        <v>0</v>
      </c>
      <c r="AN186" s="165">
        <f t="shared" si="108"/>
        <v>1</v>
      </c>
      <c r="AO186" s="165">
        <f t="shared" si="108"/>
        <v>1</v>
      </c>
      <c r="AP186" s="165">
        <f t="shared" si="108"/>
        <v>0</v>
      </c>
      <c r="AQ186" s="165">
        <f t="shared" si="108"/>
        <v>0</v>
      </c>
      <c r="AR186" s="165">
        <f t="shared" si="108"/>
        <v>0</v>
      </c>
      <c r="AS186" s="165">
        <f t="shared" si="108"/>
        <v>1</v>
      </c>
      <c r="AT186" s="165">
        <f t="shared" si="108"/>
        <v>1</v>
      </c>
      <c r="AU186" s="165">
        <f t="shared" si="108"/>
        <v>1</v>
      </c>
      <c r="AV186" s="165">
        <f t="shared" si="108"/>
        <v>0</v>
      </c>
      <c r="AW186" s="165">
        <f t="shared" si="108"/>
        <v>0</v>
      </c>
      <c r="AX186" s="165">
        <f t="shared" si="108"/>
        <v>1</v>
      </c>
      <c r="AY186" s="165">
        <f t="shared" si="108"/>
        <v>1</v>
      </c>
      <c r="AZ186" s="165">
        <f t="shared" si="108"/>
        <v>0</v>
      </c>
      <c r="BA186" s="165">
        <f t="shared" si="108"/>
        <v>1</v>
      </c>
      <c r="BB186" s="165">
        <f t="shared" si="108"/>
        <v>1</v>
      </c>
      <c r="BC186" s="165">
        <f t="shared" si="108"/>
        <v>2</v>
      </c>
      <c r="BD186" s="165">
        <f t="shared" si="108"/>
        <v>1</v>
      </c>
      <c r="BE186" s="165">
        <f t="shared" si="108"/>
        <v>0</v>
      </c>
      <c r="BF186" s="165">
        <f t="shared" si="108"/>
        <v>1</v>
      </c>
      <c r="BG186" s="165">
        <f t="shared" si="108"/>
        <v>1</v>
      </c>
      <c r="BH186" s="165">
        <f t="shared" si="108"/>
        <v>0</v>
      </c>
      <c r="BI186" s="165">
        <f t="shared" si="108"/>
        <v>2</v>
      </c>
      <c r="BJ186" s="165">
        <f t="shared" si="108"/>
        <v>0</v>
      </c>
      <c r="BK186" s="165">
        <f t="shared" si="108"/>
        <v>0</v>
      </c>
      <c r="BL186" s="165">
        <f t="shared" si="108"/>
        <v>0</v>
      </c>
      <c r="BM186" s="171">
        <f>COUNTIF(O186:AA186,"P")</f>
        <v>0</v>
      </c>
      <c r="BN186" s="172">
        <f>COUNTIF(AB186:AM186,"P")</f>
        <v>0</v>
      </c>
      <c r="BO186" s="172">
        <f>COUNTIF(AN186:AZ186,"P")</f>
        <v>0</v>
      </c>
      <c r="BP186" s="172">
        <f>COUNTIF(BA186:BL186,"P")</f>
        <v>0</v>
      </c>
      <c r="BQ186" s="172">
        <f>SUM(BM186:BP186)</f>
        <v>0</v>
      </c>
      <c r="BR186" s="303" t="e">
        <f>+SUM(BM187)/(BM186)</f>
        <v>#DIV/0!</v>
      </c>
      <c r="BS186" s="303" t="e">
        <f>+SUM(BN187)/(BN186)</f>
        <v>#DIV/0!</v>
      </c>
      <c r="BT186" s="303" t="e">
        <f>+SUM(BO187)/(BO186)</f>
        <v>#DIV/0!</v>
      </c>
      <c r="BU186" s="303" t="e">
        <f>+SUM(BP187)/(BP186)</f>
        <v>#DIV/0!</v>
      </c>
      <c r="BV186" s="303" t="e">
        <f>+SUM(BQ187)/(BQ186)</f>
        <v>#DIV/0!</v>
      </c>
      <c r="BX186" s="205"/>
      <c r="BY186" s="205"/>
      <c r="BZ186" s="205"/>
    </row>
    <row r="187" spans="1:78" s="149" customFormat="1" ht="19.5" customHeight="1" thickBot="1" x14ac:dyDescent="0.3">
      <c r="A187" s="691"/>
      <c r="B187" s="641"/>
      <c r="C187" s="439"/>
      <c r="D187" s="769"/>
      <c r="E187" s="673"/>
      <c r="F187" s="307"/>
      <c r="G187" s="160" t="s">
        <v>80</v>
      </c>
      <c r="H187" s="363"/>
      <c r="I187" s="363"/>
      <c r="J187" s="363"/>
      <c r="K187" s="363"/>
      <c r="L187" s="363"/>
      <c r="M187" s="362"/>
      <c r="N187" s="352"/>
      <c r="O187" s="166">
        <f t="shared" ref="O187:AP187" si="109">COUNTIF(O188:O201,"E")</f>
        <v>0</v>
      </c>
      <c r="P187" s="166">
        <f t="shared" si="109"/>
        <v>0</v>
      </c>
      <c r="Q187" s="166">
        <f t="shared" si="109"/>
        <v>0</v>
      </c>
      <c r="R187" s="166">
        <f t="shared" si="109"/>
        <v>0</v>
      </c>
      <c r="S187" s="166">
        <f t="shared" si="109"/>
        <v>0</v>
      </c>
      <c r="T187" s="166">
        <f t="shared" si="109"/>
        <v>0</v>
      </c>
      <c r="U187" s="166">
        <f t="shared" si="109"/>
        <v>0</v>
      </c>
      <c r="V187" s="166">
        <f t="shared" si="109"/>
        <v>0</v>
      </c>
      <c r="W187" s="166">
        <f t="shared" si="109"/>
        <v>0</v>
      </c>
      <c r="X187" s="166">
        <f t="shared" si="109"/>
        <v>0</v>
      </c>
      <c r="Y187" s="166">
        <f t="shared" si="109"/>
        <v>0</v>
      </c>
      <c r="Z187" s="166">
        <f t="shared" si="109"/>
        <v>0</v>
      </c>
      <c r="AA187" s="166">
        <f t="shared" si="109"/>
        <v>0</v>
      </c>
      <c r="AB187" s="166">
        <f t="shared" si="109"/>
        <v>0</v>
      </c>
      <c r="AC187" s="166">
        <f t="shared" si="109"/>
        <v>0</v>
      </c>
      <c r="AD187" s="166">
        <f t="shared" si="109"/>
        <v>0</v>
      </c>
      <c r="AE187" s="166">
        <f t="shared" si="109"/>
        <v>0</v>
      </c>
      <c r="AF187" s="166">
        <f t="shared" si="109"/>
        <v>0</v>
      </c>
      <c r="AG187" s="166">
        <f t="shared" si="109"/>
        <v>0</v>
      </c>
      <c r="AH187" s="166">
        <f t="shared" si="109"/>
        <v>0</v>
      </c>
      <c r="AI187" s="166">
        <f t="shared" si="109"/>
        <v>0</v>
      </c>
      <c r="AJ187" s="166">
        <f t="shared" si="109"/>
        <v>0</v>
      </c>
      <c r="AK187" s="166">
        <f t="shared" si="109"/>
        <v>0</v>
      </c>
      <c r="AL187" s="166">
        <f t="shared" si="109"/>
        <v>0</v>
      </c>
      <c r="AM187" s="166">
        <f t="shared" si="109"/>
        <v>0</v>
      </c>
      <c r="AN187" s="166">
        <f t="shared" si="109"/>
        <v>0</v>
      </c>
      <c r="AO187" s="166">
        <f t="shared" si="109"/>
        <v>0</v>
      </c>
      <c r="AP187" s="166">
        <f t="shared" si="109"/>
        <v>0</v>
      </c>
      <c r="AQ187" s="166">
        <f t="shared" ref="AQ187" si="110">COUNTIF(AQ188:AQ201,"E")</f>
        <v>0</v>
      </c>
      <c r="AR187" s="166">
        <f t="shared" ref="AR187" si="111">COUNTIF(AR188:AR201,"E")</f>
        <v>0</v>
      </c>
      <c r="AS187" s="166">
        <f t="shared" ref="AS187" si="112">COUNTIF(AS188:AS201,"E")</f>
        <v>0</v>
      </c>
      <c r="AT187" s="166">
        <f t="shared" ref="AT187" si="113">COUNTIF(AT188:AT201,"E")</f>
        <v>0</v>
      </c>
      <c r="AU187" s="166">
        <f t="shared" ref="AU187" si="114">COUNTIF(AU188:AU201,"E")</f>
        <v>0</v>
      </c>
      <c r="AV187" s="166">
        <f t="shared" ref="AV187" si="115">COUNTIF(AV188:AV201,"E")</f>
        <v>0</v>
      </c>
      <c r="AW187" s="166">
        <f t="shared" ref="AW187" si="116">COUNTIF(AW188:AW201,"E")</f>
        <v>0</v>
      </c>
      <c r="AX187" s="166">
        <f t="shared" ref="AX187" si="117">COUNTIF(AX188:AX201,"E")</f>
        <v>0</v>
      </c>
      <c r="AY187" s="166">
        <f t="shared" ref="AY187:BL187" si="118">COUNTIF(AY188:AY201,"E")</f>
        <v>0</v>
      </c>
      <c r="AZ187" s="166">
        <f t="shared" si="118"/>
        <v>0</v>
      </c>
      <c r="BA187" s="166">
        <f t="shared" si="118"/>
        <v>0</v>
      </c>
      <c r="BB187" s="166">
        <f t="shared" si="118"/>
        <v>0</v>
      </c>
      <c r="BC187" s="166">
        <f t="shared" si="118"/>
        <v>0</v>
      </c>
      <c r="BD187" s="166">
        <f t="shared" si="118"/>
        <v>0</v>
      </c>
      <c r="BE187" s="166">
        <f t="shared" si="118"/>
        <v>0</v>
      </c>
      <c r="BF187" s="166">
        <f t="shared" si="118"/>
        <v>0</v>
      </c>
      <c r="BG187" s="166">
        <f t="shared" si="118"/>
        <v>0</v>
      </c>
      <c r="BH187" s="166">
        <f t="shared" si="118"/>
        <v>0</v>
      </c>
      <c r="BI187" s="166">
        <f t="shared" si="118"/>
        <v>0</v>
      </c>
      <c r="BJ187" s="166">
        <f t="shared" si="118"/>
        <v>0</v>
      </c>
      <c r="BK187" s="166">
        <f t="shared" si="118"/>
        <v>0</v>
      </c>
      <c r="BL187" s="166">
        <f t="shared" si="118"/>
        <v>0</v>
      </c>
      <c r="BM187" s="175">
        <f>COUNTIF(O187:AA187,"E")</f>
        <v>0</v>
      </c>
      <c r="BN187" s="176">
        <f>COUNTIF(AB187:AM187,"E")</f>
        <v>0</v>
      </c>
      <c r="BO187" s="176">
        <f>COUNTIF(AN187:AZ187,"E")</f>
        <v>0</v>
      </c>
      <c r="BP187" s="176">
        <f>COUNTIF(BA187:BL187,"E")</f>
        <v>0</v>
      </c>
      <c r="BQ187" s="177">
        <f>SUM(BM187:BP187)</f>
        <v>0</v>
      </c>
      <c r="BR187" s="303"/>
      <c r="BS187" s="303"/>
      <c r="BT187" s="303"/>
      <c r="BU187" s="303"/>
      <c r="BV187" s="303"/>
      <c r="BX187" s="205"/>
      <c r="BY187" s="205"/>
      <c r="BZ187" s="205"/>
    </row>
    <row r="188" spans="1:78" s="205" customFormat="1" ht="29.25" hidden="1" customHeight="1" outlineLevel="1" x14ac:dyDescent="0.25">
      <c r="A188" s="657"/>
      <c r="B188" s="639"/>
      <c r="C188" s="439"/>
      <c r="D188" s="437" t="s">
        <v>620</v>
      </c>
      <c r="E188" s="317"/>
      <c r="F188" s="766" t="s">
        <v>260</v>
      </c>
      <c r="G188" s="160" t="s">
        <v>76</v>
      </c>
      <c r="H188" s="185" t="s">
        <v>77</v>
      </c>
      <c r="I188" s="185"/>
      <c r="J188" s="185"/>
      <c r="K188" s="185"/>
      <c r="L188" s="185"/>
      <c r="M188" s="361" t="s">
        <v>258</v>
      </c>
      <c r="N188" s="352" t="s">
        <v>259</v>
      </c>
      <c r="O188" s="211"/>
      <c r="P188" s="211"/>
      <c r="Q188" s="211"/>
      <c r="R188" s="211" t="s">
        <v>76</v>
      </c>
      <c r="S188" s="211" t="s">
        <v>76</v>
      </c>
      <c r="T188" s="211"/>
      <c r="U188" s="211"/>
      <c r="V188" s="211"/>
      <c r="W188" s="211" t="s">
        <v>76</v>
      </c>
      <c r="X188" s="211"/>
      <c r="Y188" s="211"/>
      <c r="Z188" s="211"/>
      <c r="AA188" s="211"/>
      <c r="AB188" s="211"/>
      <c r="AC188" s="211"/>
      <c r="AD188" s="211" t="s">
        <v>76</v>
      </c>
      <c r="AE188" s="211" t="s">
        <v>76</v>
      </c>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171">
        <f>COUNTIF(O188:AA188,"P")</f>
        <v>3</v>
      </c>
      <c r="BN188" s="172">
        <f>COUNTIF(AB188:AM188,"P")</f>
        <v>2</v>
      </c>
      <c r="BO188" s="172">
        <f>COUNTIF(AN188:AZ188,"P")</f>
        <v>0</v>
      </c>
      <c r="BP188" s="172">
        <f>COUNTIF(BA188:BL188,"P")</f>
        <v>0</v>
      </c>
      <c r="BQ188" s="172">
        <f t="shared" ref="BQ188:BQ195" si="119">SUM(BM188:BP188)</f>
        <v>5</v>
      </c>
      <c r="BR188" s="303">
        <f>+SUM(BM189)/(BM188)</f>
        <v>0</v>
      </c>
      <c r="BS188" s="303">
        <f>+SUM(BN189)/(BN188)</f>
        <v>0</v>
      </c>
      <c r="BT188" s="303" t="e">
        <f>+SUM(BO189)/(BO188)</f>
        <v>#DIV/0!</v>
      </c>
      <c r="BU188" s="303" t="e">
        <f>+SUM(BP189)/(BP188)</f>
        <v>#DIV/0!</v>
      </c>
      <c r="BV188" s="303">
        <f>+SUM(BQ189)/(BQ188)</f>
        <v>0</v>
      </c>
      <c r="BW188" s="149"/>
    </row>
    <row r="189" spans="1:78" s="205" customFormat="1" ht="28.5" hidden="1" customHeight="1" outlineLevel="1" x14ac:dyDescent="0.25">
      <c r="A189" s="570"/>
      <c r="B189" s="640"/>
      <c r="C189" s="439"/>
      <c r="D189" s="432"/>
      <c r="E189" s="319"/>
      <c r="F189" s="307"/>
      <c r="G189" s="160" t="s">
        <v>80</v>
      </c>
      <c r="H189" s="185"/>
      <c r="I189" s="185"/>
      <c r="J189" s="185"/>
      <c r="K189" s="185"/>
      <c r="L189" s="185"/>
      <c r="M189" s="362"/>
      <c r="N189" s="352"/>
      <c r="O189" s="173"/>
      <c r="P189" s="173"/>
      <c r="Q189" s="173"/>
      <c r="R189" s="173"/>
      <c r="S189" s="173"/>
      <c r="T189" s="174"/>
      <c r="U189" s="174"/>
      <c r="V189" s="174"/>
      <c r="W189" s="173"/>
      <c r="X189" s="174"/>
      <c r="Y189" s="174"/>
      <c r="Z189" s="174"/>
      <c r="AA189" s="174"/>
      <c r="AB189" s="174"/>
      <c r="AC189" s="174"/>
      <c r="AD189" s="174"/>
      <c r="AE189" s="174"/>
      <c r="AF189" s="174"/>
      <c r="AG189" s="174"/>
      <c r="AH189" s="174"/>
      <c r="AI189" s="174"/>
      <c r="AJ189" s="174"/>
      <c r="AK189" s="174"/>
      <c r="AL189" s="174"/>
      <c r="AM189" s="174"/>
      <c r="AN189" s="174"/>
      <c r="AO189" s="174"/>
      <c r="AP189" s="174"/>
      <c r="AQ189" s="174"/>
      <c r="AR189" s="174"/>
      <c r="AS189" s="174"/>
      <c r="AT189" s="174"/>
      <c r="AU189" s="174"/>
      <c r="AV189" s="174"/>
      <c r="AW189" s="174"/>
      <c r="AX189" s="174"/>
      <c r="AY189" s="174"/>
      <c r="AZ189" s="174"/>
      <c r="BA189" s="174"/>
      <c r="BB189" s="174"/>
      <c r="BC189" s="174"/>
      <c r="BD189" s="174"/>
      <c r="BE189" s="174"/>
      <c r="BF189" s="174"/>
      <c r="BG189" s="174"/>
      <c r="BH189" s="174"/>
      <c r="BI189" s="174"/>
      <c r="BJ189" s="174"/>
      <c r="BK189" s="174"/>
      <c r="BL189" s="174"/>
      <c r="BM189" s="175">
        <f>COUNTIF(O189:AA189,"E")</f>
        <v>0</v>
      </c>
      <c r="BN189" s="176">
        <f>COUNTIF(AB189:AM189,"E")</f>
        <v>0</v>
      </c>
      <c r="BO189" s="176">
        <f>COUNTIF(AN189:AZ189,"E")</f>
        <v>0</v>
      </c>
      <c r="BP189" s="176">
        <f>COUNTIF(BA189:BL189,"E")</f>
        <v>0</v>
      </c>
      <c r="BQ189" s="177">
        <f t="shared" si="119"/>
        <v>0</v>
      </c>
      <c r="BR189" s="303"/>
      <c r="BS189" s="303"/>
      <c r="BT189" s="303"/>
      <c r="BU189" s="303"/>
      <c r="BV189" s="303"/>
      <c r="BW189" s="149"/>
    </row>
    <row r="190" spans="1:78" s="205" customFormat="1" ht="35.25" hidden="1" customHeight="1" outlineLevel="1" x14ac:dyDescent="0.25">
      <c r="A190" s="210"/>
      <c r="B190" s="640"/>
      <c r="C190" s="439"/>
      <c r="D190" s="437" t="s">
        <v>621</v>
      </c>
      <c r="E190" s="317"/>
      <c r="F190" s="315" t="s">
        <v>261</v>
      </c>
      <c r="G190" s="160" t="s">
        <v>76</v>
      </c>
      <c r="H190" s="185"/>
      <c r="I190" s="185"/>
      <c r="J190" s="185"/>
      <c r="K190" s="185"/>
      <c r="L190" s="185"/>
      <c r="M190" s="361" t="s">
        <v>258</v>
      </c>
      <c r="N190" s="352" t="s">
        <v>259</v>
      </c>
      <c r="O190" s="169"/>
      <c r="P190" s="169"/>
      <c r="Q190" s="169"/>
      <c r="R190" s="169"/>
      <c r="S190" s="169"/>
      <c r="T190" s="170"/>
      <c r="U190" s="170" t="s">
        <v>76</v>
      </c>
      <c r="V190" s="170"/>
      <c r="W190" s="169"/>
      <c r="X190" s="170"/>
      <c r="Y190" s="170" t="s">
        <v>76</v>
      </c>
      <c r="Z190" s="170"/>
      <c r="AA190" s="170"/>
      <c r="AB190" s="170"/>
      <c r="AC190" s="170"/>
      <c r="AD190" s="170" t="s">
        <v>76</v>
      </c>
      <c r="AE190" s="170"/>
      <c r="AF190" s="170"/>
      <c r="AG190" s="170"/>
      <c r="AH190" s="170" t="s">
        <v>76</v>
      </c>
      <c r="AI190" s="170"/>
      <c r="AJ190" s="170"/>
      <c r="AK190" s="170"/>
      <c r="AL190" s="170" t="s">
        <v>76</v>
      </c>
      <c r="AM190" s="170"/>
      <c r="AN190" s="170"/>
      <c r="AO190" s="170"/>
      <c r="AP190" s="170"/>
      <c r="AQ190" s="170"/>
      <c r="AR190" s="170"/>
      <c r="AS190" s="170"/>
      <c r="AT190" s="170"/>
      <c r="AU190" s="170" t="s">
        <v>76</v>
      </c>
      <c r="AV190" s="170"/>
      <c r="AW190" s="170"/>
      <c r="AX190" s="170"/>
      <c r="AY190" s="170" t="s">
        <v>76</v>
      </c>
      <c r="AZ190" s="170"/>
      <c r="BA190" s="170"/>
      <c r="BB190" s="170"/>
      <c r="BC190" s="170" t="s">
        <v>76</v>
      </c>
      <c r="BD190" s="170"/>
      <c r="BE190" s="170"/>
      <c r="BF190" s="170"/>
      <c r="BG190" s="170" t="s">
        <v>76</v>
      </c>
      <c r="BH190" s="170"/>
      <c r="BI190" s="170"/>
      <c r="BJ190" s="170"/>
      <c r="BK190" s="170"/>
      <c r="BL190" s="170"/>
      <c r="BM190" s="171">
        <f>COUNTIF(O190:AA190,"P")</f>
        <v>2</v>
      </c>
      <c r="BN190" s="172">
        <f>COUNTIF(AB190:AM190,"P")</f>
        <v>3</v>
      </c>
      <c r="BO190" s="172">
        <f>COUNTIF(AN190:AZ190,"P")</f>
        <v>2</v>
      </c>
      <c r="BP190" s="172">
        <f>COUNTIF(BA190:BL190,"P")</f>
        <v>2</v>
      </c>
      <c r="BQ190" s="172">
        <f t="shared" si="119"/>
        <v>9</v>
      </c>
      <c r="BR190" s="303">
        <f>+SUM(BM191)/(BM190)</f>
        <v>0</v>
      </c>
      <c r="BS190" s="303">
        <f>+SUM(BN191)/(BN190)</f>
        <v>0</v>
      </c>
      <c r="BT190" s="303">
        <f>+SUM(BO191)/(BO190)</f>
        <v>0</v>
      </c>
      <c r="BU190" s="303">
        <f>+SUM(BP191)/(BP190)</f>
        <v>0</v>
      </c>
      <c r="BV190" s="303">
        <f>+SUM(BQ191)/(BQ190)</f>
        <v>0</v>
      </c>
      <c r="BW190" s="149"/>
    </row>
    <row r="191" spans="1:78" s="205" customFormat="1" ht="23.25" hidden="1" customHeight="1" outlineLevel="1" x14ac:dyDescent="0.25">
      <c r="A191" s="210"/>
      <c r="B191" s="640"/>
      <c r="C191" s="439"/>
      <c r="D191" s="432"/>
      <c r="E191" s="319"/>
      <c r="F191" s="315"/>
      <c r="G191" s="160" t="s">
        <v>80</v>
      </c>
      <c r="H191" s="185"/>
      <c r="I191" s="185"/>
      <c r="J191" s="185"/>
      <c r="K191" s="185"/>
      <c r="L191" s="185"/>
      <c r="M191" s="362"/>
      <c r="N191" s="352"/>
      <c r="O191" s="173"/>
      <c r="P191" s="173"/>
      <c r="Q191" s="173"/>
      <c r="R191" s="173"/>
      <c r="S191" s="173"/>
      <c r="T191" s="174"/>
      <c r="U191" s="174"/>
      <c r="V191" s="174"/>
      <c r="W191" s="173"/>
      <c r="X191" s="174"/>
      <c r="Y191" s="174"/>
      <c r="Z191" s="174"/>
      <c r="AA191" s="174"/>
      <c r="AB191" s="174"/>
      <c r="AC191" s="174"/>
      <c r="AD191" s="174"/>
      <c r="AE191" s="174"/>
      <c r="AF191" s="174"/>
      <c r="AG191" s="174"/>
      <c r="AH191" s="174"/>
      <c r="AI191" s="174"/>
      <c r="AJ191" s="174"/>
      <c r="AK191" s="174"/>
      <c r="AL191" s="174"/>
      <c r="AM191" s="174"/>
      <c r="AN191" s="174"/>
      <c r="AO191" s="174"/>
      <c r="AP191" s="174"/>
      <c r="AQ191" s="174"/>
      <c r="AR191" s="174"/>
      <c r="AS191" s="174"/>
      <c r="AT191" s="174"/>
      <c r="AU191" s="174"/>
      <c r="AV191" s="174"/>
      <c r="AW191" s="174"/>
      <c r="AX191" s="174"/>
      <c r="AY191" s="174"/>
      <c r="AZ191" s="174"/>
      <c r="BA191" s="174"/>
      <c r="BB191" s="174"/>
      <c r="BC191" s="174"/>
      <c r="BD191" s="174"/>
      <c r="BE191" s="174"/>
      <c r="BF191" s="174"/>
      <c r="BG191" s="174"/>
      <c r="BH191" s="174"/>
      <c r="BI191" s="174"/>
      <c r="BJ191" s="174"/>
      <c r="BK191" s="174"/>
      <c r="BL191" s="174"/>
      <c r="BM191" s="175">
        <f>COUNTIF(O191:AA191,"E")</f>
        <v>0</v>
      </c>
      <c r="BN191" s="176">
        <f>COUNTIF(AB191:AM191,"E")</f>
        <v>0</v>
      </c>
      <c r="BO191" s="176">
        <f>COUNTIF(AN191:AZ191,"E")</f>
        <v>0</v>
      </c>
      <c r="BP191" s="176">
        <f>COUNTIF(BA191:BL191,"E")</f>
        <v>0</v>
      </c>
      <c r="BQ191" s="177">
        <f t="shared" si="119"/>
        <v>0</v>
      </c>
      <c r="BR191" s="303"/>
      <c r="BS191" s="303"/>
      <c r="BT191" s="303"/>
      <c r="BU191" s="303"/>
      <c r="BV191" s="303"/>
      <c r="BW191" s="149"/>
    </row>
    <row r="192" spans="1:78" s="205" customFormat="1" ht="25.5" hidden="1" customHeight="1" outlineLevel="1" x14ac:dyDescent="0.25">
      <c r="A192" s="210"/>
      <c r="B192" s="640"/>
      <c r="C192" s="439"/>
      <c r="D192" s="437" t="s">
        <v>622</v>
      </c>
      <c r="E192" s="317"/>
      <c r="F192" s="315" t="s">
        <v>262</v>
      </c>
      <c r="G192" s="160" t="s">
        <v>76</v>
      </c>
      <c r="H192" s="185"/>
      <c r="I192" s="185"/>
      <c r="J192" s="185"/>
      <c r="K192" s="185"/>
      <c r="L192" s="185"/>
      <c r="M192" s="361" t="s">
        <v>258</v>
      </c>
      <c r="N192" s="352" t="s">
        <v>259</v>
      </c>
      <c r="O192" s="169"/>
      <c r="P192" s="169"/>
      <c r="Q192" s="169"/>
      <c r="R192" s="169"/>
      <c r="S192" s="169"/>
      <c r="T192" s="170" t="s">
        <v>76</v>
      </c>
      <c r="U192" s="170"/>
      <c r="V192" s="170"/>
      <c r="W192" s="169"/>
      <c r="X192" s="170" t="s">
        <v>76</v>
      </c>
      <c r="Y192" s="170"/>
      <c r="Z192" s="170"/>
      <c r="AA192" s="170"/>
      <c r="AB192" s="170"/>
      <c r="AC192" s="170"/>
      <c r="AD192" s="170"/>
      <c r="AE192" s="170"/>
      <c r="AF192" s="170"/>
      <c r="AG192" s="170" t="s">
        <v>76</v>
      </c>
      <c r="AH192" s="170" t="s">
        <v>76</v>
      </c>
      <c r="AI192" s="170"/>
      <c r="AJ192" s="170"/>
      <c r="AK192" s="170" t="s">
        <v>76</v>
      </c>
      <c r="AL192" s="170"/>
      <c r="AM192" s="170"/>
      <c r="AN192" s="170"/>
      <c r="AO192" s="170" t="s">
        <v>76</v>
      </c>
      <c r="AP192" s="170"/>
      <c r="AQ192" s="170"/>
      <c r="AR192" s="170"/>
      <c r="AS192" s="170"/>
      <c r="AT192" s="170" t="s">
        <v>76</v>
      </c>
      <c r="AU192" s="170"/>
      <c r="AV192" s="170"/>
      <c r="AW192" s="170"/>
      <c r="AX192" s="170" t="s">
        <v>76</v>
      </c>
      <c r="AY192" s="170"/>
      <c r="AZ192" s="170"/>
      <c r="BA192" s="170"/>
      <c r="BB192" s="170" t="s">
        <v>76</v>
      </c>
      <c r="BC192" s="170" t="s">
        <v>76</v>
      </c>
      <c r="BD192" s="170"/>
      <c r="BE192" s="170"/>
      <c r="BF192" s="170" t="s">
        <v>76</v>
      </c>
      <c r="BG192" s="170"/>
      <c r="BH192" s="170"/>
      <c r="BI192" s="170"/>
      <c r="BJ192" s="170"/>
      <c r="BK192" s="170"/>
      <c r="BL192" s="170"/>
      <c r="BM192" s="171">
        <f>COUNTIF(O192:AA192,"P")</f>
        <v>2</v>
      </c>
      <c r="BN192" s="172">
        <f>COUNTIF(AB192:AM192,"P")</f>
        <v>3</v>
      </c>
      <c r="BO192" s="172">
        <f>COUNTIF(AN192:AZ192,"P")</f>
        <v>3</v>
      </c>
      <c r="BP192" s="172">
        <f>COUNTIF(BA192:BL192,"P")</f>
        <v>3</v>
      </c>
      <c r="BQ192" s="172">
        <f t="shared" si="119"/>
        <v>11</v>
      </c>
      <c r="BR192" s="303">
        <f>+SUM(BM193)/(BM192)</f>
        <v>0</v>
      </c>
      <c r="BS192" s="303">
        <f>+SUM(BN193)/(BN192)</f>
        <v>0</v>
      </c>
      <c r="BT192" s="303">
        <f>+SUM(BO193)/(BO192)</f>
        <v>0</v>
      </c>
      <c r="BU192" s="303">
        <f>+SUM(BP193)/(BP192)</f>
        <v>0</v>
      </c>
      <c r="BV192" s="303">
        <f>+SUM(BQ193)/(BQ192)</f>
        <v>0</v>
      </c>
      <c r="BW192" s="149"/>
    </row>
    <row r="193" spans="1:78" s="205" customFormat="1" ht="28.5" hidden="1" customHeight="1" outlineLevel="1" x14ac:dyDescent="0.25">
      <c r="A193" s="210"/>
      <c r="B193" s="640"/>
      <c r="C193" s="439"/>
      <c r="D193" s="432"/>
      <c r="E193" s="319"/>
      <c r="F193" s="315"/>
      <c r="G193" s="160" t="s">
        <v>80</v>
      </c>
      <c r="H193" s="185"/>
      <c r="I193" s="185"/>
      <c r="J193" s="185"/>
      <c r="K193" s="185"/>
      <c r="L193" s="185"/>
      <c r="M193" s="362"/>
      <c r="N193" s="352"/>
      <c r="O193" s="173"/>
      <c r="P193" s="173"/>
      <c r="Q193" s="173"/>
      <c r="R193" s="173"/>
      <c r="S193" s="173"/>
      <c r="T193" s="174"/>
      <c r="U193" s="174"/>
      <c r="V193" s="174"/>
      <c r="W193" s="173"/>
      <c r="X193" s="174"/>
      <c r="Y193" s="174"/>
      <c r="Z193" s="174"/>
      <c r="AA193" s="174"/>
      <c r="AB193" s="174"/>
      <c r="AC193" s="174"/>
      <c r="AD193" s="174"/>
      <c r="AE193" s="174"/>
      <c r="AF193" s="174"/>
      <c r="AG193" s="174"/>
      <c r="AH193" s="174"/>
      <c r="AI193" s="174"/>
      <c r="AJ193" s="174"/>
      <c r="AK193" s="174"/>
      <c r="AL193" s="174"/>
      <c r="AM193" s="174"/>
      <c r="AN193" s="174"/>
      <c r="AO193" s="174"/>
      <c r="AP193" s="174"/>
      <c r="AQ193" s="174"/>
      <c r="AR193" s="174"/>
      <c r="AS193" s="174"/>
      <c r="AT193" s="174"/>
      <c r="AU193" s="174"/>
      <c r="AV193" s="174"/>
      <c r="AW193" s="174"/>
      <c r="AX193" s="174"/>
      <c r="AY193" s="174"/>
      <c r="AZ193" s="174"/>
      <c r="BA193" s="174"/>
      <c r="BB193" s="174"/>
      <c r="BC193" s="174"/>
      <c r="BD193" s="174"/>
      <c r="BE193" s="174"/>
      <c r="BF193" s="174"/>
      <c r="BG193" s="174"/>
      <c r="BH193" s="174"/>
      <c r="BI193" s="174"/>
      <c r="BJ193" s="174"/>
      <c r="BK193" s="174"/>
      <c r="BL193" s="174"/>
      <c r="BM193" s="175">
        <f>COUNTIF(O193:AA193,"E")</f>
        <v>0</v>
      </c>
      <c r="BN193" s="176">
        <f>COUNTIF(AB193:AM193,"E")</f>
        <v>0</v>
      </c>
      <c r="BO193" s="176">
        <f>COUNTIF(AN193:AZ193,"E")</f>
        <v>0</v>
      </c>
      <c r="BP193" s="176">
        <f>COUNTIF(BA193:BL193,"E")</f>
        <v>0</v>
      </c>
      <c r="BQ193" s="177">
        <f t="shared" si="119"/>
        <v>0</v>
      </c>
      <c r="BR193" s="303"/>
      <c r="BS193" s="303"/>
      <c r="BT193" s="303"/>
      <c r="BU193" s="303"/>
      <c r="BV193" s="303"/>
      <c r="BW193" s="149"/>
    </row>
    <row r="194" spans="1:78" s="205" customFormat="1" ht="36" hidden="1" customHeight="1" outlineLevel="1" x14ac:dyDescent="0.25">
      <c r="A194" s="210"/>
      <c r="B194" s="640"/>
      <c r="C194" s="439"/>
      <c r="D194" s="437" t="s">
        <v>623</v>
      </c>
      <c r="E194" s="317"/>
      <c r="F194" s="264" t="s">
        <v>263</v>
      </c>
      <c r="G194" s="160" t="s">
        <v>76</v>
      </c>
      <c r="H194" s="185"/>
      <c r="I194" s="185"/>
      <c r="J194" s="185"/>
      <c r="K194" s="185"/>
      <c r="L194" s="185"/>
      <c r="M194" s="361" t="s">
        <v>258</v>
      </c>
      <c r="N194" s="311" t="s">
        <v>259</v>
      </c>
      <c r="O194" s="169"/>
      <c r="P194" s="169"/>
      <c r="Q194" s="169"/>
      <c r="R194" s="169"/>
      <c r="S194" s="169"/>
      <c r="T194" s="170"/>
      <c r="U194" s="170"/>
      <c r="V194" s="170"/>
      <c r="W194" s="170" t="s">
        <v>76</v>
      </c>
      <c r="X194" s="168"/>
      <c r="Y194" s="170"/>
      <c r="Z194" s="170"/>
      <c r="AA194" s="170"/>
      <c r="AB194" s="170"/>
      <c r="AC194" s="170"/>
      <c r="AD194" s="170" t="s">
        <v>76</v>
      </c>
      <c r="AE194" s="170"/>
      <c r="AF194" s="170"/>
      <c r="AG194" s="170"/>
      <c r="AH194" s="170"/>
      <c r="AI194" s="170"/>
      <c r="AJ194" s="170"/>
      <c r="AK194" s="170"/>
      <c r="AL194" s="170" t="s">
        <v>76</v>
      </c>
      <c r="AM194" s="170"/>
      <c r="AN194" s="170"/>
      <c r="AO194" s="170"/>
      <c r="AP194" s="170"/>
      <c r="AQ194" s="170"/>
      <c r="AR194" s="170"/>
      <c r="AS194" s="170" t="s">
        <v>76</v>
      </c>
      <c r="AT194" s="170"/>
      <c r="AU194" s="170"/>
      <c r="AV194" s="170"/>
      <c r="AW194" s="170"/>
      <c r="AX194" s="170"/>
      <c r="AY194" s="170"/>
      <c r="AZ194" s="170"/>
      <c r="BA194" s="170"/>
      <c r="BB194" s="170"/>
      <c r="BC194" s="170"/>
      <c r="BD194" s="170" t="s">
        <v>76</v>
      </c>
      <c r="BE194" s="170"/>
      <c r="BF194" s="170"/>
      <c r="BG194" s="170"/>
      <c r="BH194" s="170"/>
      <c r="BI194" s="170"/>
      <c r="BJ194" s="170"/>
      <c r="BK194" s="170"/>
      <c r="BL194" s="170"/>
      <c r="BM194" s="171">
        <f>COUNTIF(O194:AA194,"P")</f>
        <v>1</v>
      </c>
      <c r="BN194" s="172">
        <f>COUNTIF(AB194:AM194,"P")</f>
        <v>2</v>
      </c>
      <c r="BO194" s="172">
        <f>COUNTIF(AN194:AZ194,"P")</f>
        <v>1</v>
      </c>
      <c r="BP194" s="172">
        <f>COUNTIF(BA194:BL194,"P")</f>
        <v>1</v>
      </c>
      <c r="BQ194" s="172">
        <f t="shared" si="119"/>
        <v>5</v>
      </c>
      <c r="BR194" s="303">
        <f>+SUM(BM195)/(BM194)</f>
        <v>0</v>
      </c>
      <c r="BS194" s="303">
        <f>+SUM(BN195)/(BN194)</f>
        <v>0</v>
      </c>
      <c r="BT194" s="303">
        <f>+SUM(BO195)/(BO194)</f>
        <v>0</v>
      </c>
      <c r="BU194" s="303">
        <f>+SUM(BP195)/(BP194)</f>
        <v>0</v>
      </c>
      <c r="BV194" s="303">
        <f>+SUM(BQ195)/(BQ194)</f>
        <v>0</v>
      </c>
      <c r="BW194" s="149"/>
    </row>
    <row r="195" spans="1:78" s="205" customFormat="1" ht="25.5" hidden="1" customHeight="1" outlineLevel="1" x14ac:dyDescent="0.25">
      <c r="A195" s="210"/>
      <c r="B195" s="640"/>
      <c r="C195" s="439"/>
      <c r="D195" s="432"/>
      <c r="E195" s="319"/>
      <c r="F195" s="264" t="s">
        <v>264</v>
      </c>
      <c r="G195" s="160" t="s">
        <v>80</v>
      </c>
      <c r="H195" s="185"/>
      <c r="I195" s="185"/>
      <c r="J195" s="185"/>
      <c r="K195" s="185"/>
      <c r="L195" s="185"/>
      <c r="M195" s="362"/>
      <c r="N195" s="312"/>
      <c r="O195" s="173"/>
      <c r="P195" s="173"/>
      <c r="Q195" s="173"/>
      <c r="R195" s="173"/>
      <c r="S195" s="173"/>
      <c r="T195" s="174"/>
      <c r="U195" s="174"/>
      <c r="V195" s="174"/>
      <c r="W195" s="173"/>
      <c r="X195" s="174"/>
      <c r="Y195" s="174"/>
      <c r="Z195" s="174"/>
      <c r="AA195" s="174"/>
      <c r="AB195" s="174"/>
      <c r="AC195" s="174"/>
      <c r="AD195" s="174"/>
      <c r="AE195" s="174"/>
      <c r="AF195" s="174"/>
      <c r="AG195" s="174"/>
      <c r="AH195" s="174"/>
      <c r="AI195" s="174"/>
      <c r="AJ195" s="174"/>
      <c r="AK195" s="174"/>
      <c r="AL195" s="174"/>
      <c r="AM195" s="174"/>
      <c r="AN195" s="174"/>
      <c r="AO195" s="174"/>
      <c r="AP195" s="174"/>
      <c r="AQ195" s="174"/>
      <c r="AR195" s="174"/>
      <c r="AS195" s="174"/>
      <c r="AT195" s="174"/>
      <c r="AU195" s="174"/>
      <c r="AV195" s="174"/>
      <c r="AW195" s="174"/>
      <c r="AX195" s="174"/>
      <c r="AY195" s="174"/>
      <c r="AZ195" s="174"/>
      <c r="BA195" s="174"/>
      <c r="BB195" s="174"/>
      <c r="BC195" s="174"/>
      <c r="BD195" s="174"/>
      <c r="BE195" s="174"/>
      <c r="BF195" s="174"/>
      <c r="BG195" s="174"/>
      <c r="BH195" s="174"/>
      <c r="BI195" s="174"/>
      <c r="BJ195" s="174"/>
      <c r="BK195" s="174"/>
      <c r="BL195" s="174"/>
      <c r="BM195" s="175">
        <f>COUNTIF(O195:AA195,"E")</f>
        <v>0</v>
      </c>
      <c r="BN195" s="176">
        <f>COUNTIF(AB195:AM195,"E")</f>
        <v>0</v>
      </c>
      <c r="BO195" s="176">
        <f>COUNTIF(AN195:AZ195,"E")</f>
        <v>0</v>
      </c>
      <c r="BP195" s="176">
        <f>COUNTIF(BA195:BL195,"E")</f>
        <v>0</v>
      </c>
      <c r="BQ195" s="177">
        <f t="shared" si="119"/>
        <v>0</v>
      </c>
      <c r="BR195" s="303"/>
      <c r="BS195" s="303"/>
      <c r="BT195" s="303"/>
      <c r="BU195" s="303"/>
      <c r="BV195" s="303"/>
      <c r="BW195" s="149"/>
    </row>
    <row r="196" spans="1:78" s="205" customFormat="1" ht="20.25" hidden="1" customHeight="1" outlineLevel="1" x14ac:dyDescent="0.25">
      <c r="A196" s="210"/>
      <c r="B196" s="640"/>
      <c r="C196" s="439"/>
      <c r="D196" s="437" t="s">
        <v>265</v>
      </c>
      <c r="E196" s="317"/>
      <c r="F196" s="264" t="s">
        <v>263</v>
      </c>
      <c r="G196" s="160" t="s">
        <v>76</v>
      </c>
      <c r="H196" s="185"/>
      <c r="I196" s="185"/>
      <c r="J196" s="185"/>
      <c r="K196" s="185"/>
      <c r="L196" s="185"/>
      <c r="M196" s="361" t="s">
        <v>258</v>
      </c>
      <c r="N196" s="311" t="s">
        <v>259</v>
      </c>
      <c r="O196" s="169"/>
      <c r="P196" s="169"/>
      <c r="Q196" s="169"/>
      <c r="R196" s="169"/>
      <c r="S196" s="169"/>
      <c r="T196" s="170"/>
      <c r="U196" s="170"/>
      <c r="V196" s="170"/>
      <c r="W196" s="169"/>
      <c r="X196" s="170"/>
      <c r="Y196" s="170"/>
      <c r="Z196" s="169"/>
      <c r="AA196" s="169"/>
      <c r="AB196" s="169" t="s">
        <v>76</v>
      </c>
      <c r="AC196" s="170"/>
      <c r="AD196" s="169"/>
      <c r="AE196" s="169"/>
      <c r="AF196" s="169"/>
      <c r="AG196" s="169"/>
      <c r="AH196" s="169"/>
      <c r="AI196" s="169"/>
      <c r="AJ196" s="169"/>
      <c r="AK196" s="169"/>
      <c r="AL196" s="169"/>
      <c r="AM196" s="169"/>
      <c r="AN196" s="169" t="s">
        <v>76</v>
      </c>
      <c r="AO196" s="169"/>
      <c r="AP196" s="169"/>
      <c r="AQ196" s="169"/>
      <c r="AR196" s="169"/>
      <c r="AS196" s="169"/>
      <c r="AT196" s="169"/>
      <c r="AU196" s="169"/>
      <c r="AV196" s="169"/>
      <c r="AW196" s="169"/>
      <c r="AX196" s="169"/>
      <c r="AY196" s="169"/>
      <c r="AZ196" s="169"/>
      <c r="BA196" s="169" t="s">
        <v>76</v>
      </c>
      <c r="BB196" s="169"/>
      <c r="BC196" s="169"/>
      <c r="BD196" s="169"/>
      <c r="BE196" s="169"/>
      <c r="BF196" s="169"/>
      <c r="BG196" s="169"/>
      <c r="BH196" s="169"/>
      <c r="BI196" s="169" t="s">
        <v>76</v>
      </c>
      <c r="BJ196" s="169"/>
      <c r="BK196" s="169"/>
      <c r="BL196" s="170"/>
      <c r="BM196" s="171">
        <f>COUNTIF(O196:AA196,"P")</f>
        <v>0</v>
      </c>
      <c r="BN196" s="172">
        <f>COUNTIF(AB196:AM196,"P")</f>
        <v>1</v>
      </c>
      <c r="BO196" s="172">
        <f>COUNTIF(AN196:AZ196,"P")</f>
        <v>1</v>
      </c>
      <c r="BP196" s="172">
        <f>COUNTIF(BA196:BL196,"P")</f>
        <v>2</v>
      </c>
      <c r="BQ196" s="172">
        <f>SUM(BM196:BP196)</f>
        <v>4</v>
      </c>
      <c r="BR196" s="303" t="e">
        <f>+SUM(BM197)/(BM196)</f>
        <v>#DIV/0!</v>
      </c>
      <c r="BS196" s="303">
        <f>+SUM(BN197)/(BN196)</f>
        <v>0</v>
      </c>
      <c r="BT196" s="303">
        <f>+SUM(BO197)/(BO196)</f>
        <v>0</v>
      </c>
      <c r="BU196" s="303">
        <f>+SUM(BP197)/(BP196)</f>
        <v>0</v>
      </c>
      <c r="BV196" s="303">
        <f>+SUM(BQ197)/(BQ196)</f>
        <v>0</v>
      </c>
      <c r="BW196" s="149"/>
    </row>
    <row r="197" spans="1:78" s="205" customFormat="1" ht="26.25" hidden="1" outlineLevel="1" thickBot="1" x14ac:dyDescent="0.3">
      <c r="A197" s="210"/>
      <c r="B197" s="640"/>
      <c r="C197" s="439"/>
      <c r="D197" s="432"/>
      <c r="E197" s="319"/>
      <c r="F197" s="264" t="s">
        <v>264</v>
      </c>
      <c r="G197" s="160" t="s">
        <v>80</v>
      </c>
      <c r="H197" s="185"/>
      <c r="I197" s="185"/>
      <c r="J197" s="185"/>
      <c r="K197" s="185"/>
      <c r="L197" s="185"/>
      <c r="M197" s="362"/>
      <c r="N197" s="312"/>
      <c r="O197" s="173"/>
      <c r="P197" s="173"/>
      <c r="Q197" s="173"/>
      <c r="R197" s="173"/>
      <c r="S197" s="173"/>
      <c r="T197" s="174"/>
      <c r="U197" s="174"/>
      <c r="V197" s="174"/>
      <c r="W197" s="173"/>
      <c r="X197" s="174"/>
      <c r="Y197" s="174"/>
      <c r="Z197" s="174"/>
      <c r="AA197" s="174"/>
      <c r="AB197" s="174"/>
      <c r="AC197" s="174"/>
      <c r="AD197" s="174"/>
      <c r="AE197" s="174"/>
      <c r="AF197" s="174"/>
      <c r="AG197" s="174"/>
      <c r="AH197" s="174"/>
      <c r="AI197" s="174"/>
      <c r="AJ197" s="174"/>
      <c r="AK197" s="174"/>
      <c r="AL197" s="174"/>
      <c r="AM197" s="174"/>
      <c r="AN197" s="173"/>
      <c r="AO197" s="173"/>
      <c r="AP197" s="173"/>
      <c r="AQ197" s="173"/>
      <c r="AR197" s="173"/>
      <c r="AS197" s="174"/>
      <c r="AT197" s="174"/>
      <c r="AU197" s="174"/>
      <c r="AV197" s="174"/>
      <c r="AW197" s="174"/>
      <c r="AX197" s="174"/>
      <c r="AY197" s="174"/>
      <c r="AZ197" s="174"/>
      <c r="BA197" s="174"/>
      <c r="BB197" s="174"/>
      <c r="BC197" s="174"/>
      <c r="BD197" s="174"/>
      <c r="BE197" s="174"/>
      <c r="BF197" s="174"/>
      <c r="BG197" s="174"/>
      <c r="BH197" s="174"/>
      <c r="BI197" s="174"/>
      <c r="BJ197" s="174"/>
      <c r="BK197" s="174"/>
      <c r="BL197" s="174"/>
      <c r="BM197" s="175">
        <f>COUNTIF(O197:AA197,"E")</f>
        <v>0</v>
      </c>
      <c r="BN197" s="176">
        <f>COUNTIF(AB197:AM197,"E")</f>
        <v>0</v>
      </c>
      <c r="BO197" s="176">
        <f>COUNTIF(AN197:AZ197,"E")</f>
        <v>0</v>
      </c>
      <c r="BP197" s="176">
        <f>COUNTIF(BA197:BL197,"E")</f>
        <v>0</v>
      </c>
      <c r="BQ197" s="177">
        <f>SUM(BM197:BP197)</f>
        <v>0</v>
      </c>
      <c r="BR197" s="303"/>
      <c r="BS197" s="303"/>
      <c r="BT197" s="303"/>
      <c r="BU197" s="303"/>
      <c r="BV197" s="303"/>
      <c r="BW197" s="149"/>
    </row>
    <row r="198" spans="1:78" s="149" customFormat="1" ht="21.75" customHeight="1" collapsed="1" x14ac:dyDescent="0.25">
      <c r="A198" s="714"/>
      <c r="B198" s="639"/>
      <c r="C198" s="679"/>
      <c r="D198" s="793" t="s">
        <v>266</v>
      </c>
      <c r="E198" s="794"/>
      <c r="F198" s="791"/>
      <c r="G198" s="211" t="s">
        <v>76</v>
      </c>
      <c r="H198" s="363" t="s">
        <v>77</v>
      </c>
      <c r="I198" s="363" t="s">
        <v>77</v>
      </c>
      <c r="J198" s="363"/>
      <c r="K198" s="363" t="s">
        <v>77</v>
      </c>
      <c r="L198" s="363" t="s">
        <v>77</v>
      </c>
      <c r="M198" s="361" t="s">
        <v>78</v>
      </c>
      <c r="N198" s="352" t="s">
        <v>267</v>
      </c>
      <c r="O198" s="165">
        <f>COUNTIF(O200:O215,"P")</f>
        <v>0</v>
      </c>
      <c r="P198" s="165">
        <f t="shared" ref="P198:BL198" si="120">COUNTIF(P200:P215,"P")</f>
        <v>0</v>
      </c>
      <c r="Q198" s="165">
        <f t="shared" si="120"/>
        <v>0</v>
      </c>
      <c r="R198" s="165">
        <f t="shared" si="120"/>
        <v>1</v>
      </c>
      <c r="S198" s="165">
        <f t="shared" si="120"/>
        <v>0</v>
      </c>
      <c r="T198" s="165">
        <f t="shared" si="120"/>
        <v>0</v>
      </c>
      <c r="U198" s="165">
        <f t="shared" si="120"/>
        <v>1</v>
      </c>
      <c r="V198" s="165">
        <f t="shared" si="120"/>
        <v>1</v>
      </c>
      <c r="W198" s="165">
        <f t="shared" si="120"/>
        <v>1</v>
      </c>
      <c r="X198" s="165">
        <f t="shared" si="120"/>
        <v>2</v>
      </c>
      <c r="Y198" s="165">
        <f t="shared" si="120"/>
        <v>0</v>
      </c>
      <c r="Z198" s="165">
        <f t="shared" si="120"/>
        <v>0</v>
      </c>
      <c r="AA198" s="165"/>
      <c r="AB198" s="165">
        <f t="shared" si="120"/>
        <v>2</v>
      </c>
      <c r="AC198" s="165">
        <f t="shared" si="120"/>
        <v>1</v>
      </c>
      <c r="AD198" s="165">
        <f t="shared" si="120"/>
        <v>1</v>
      </c>
      <c r="AE198" s="165">
        <f t="shared" si="120"/>
        <v>1</v>
      </c>
      <c r="AF198" s="165">
        <f t="shared" si="120"/>
        <v>0</v>
      </c>
      <c r="AG198" s="165">
        <f t="shared" si="120"/>
        <v>1</v>
      </c>
      <c r="AH198" s="165">
        <f t="shared" si="120"/>
        <v>0</v>
      </c>
      <c r="AI198" s="165">
        <f t="shared" si="120"/>
        <v>0</v>
      </c>
      <c r="AJ198" s="165">
        <f t="shared" si="120"/>
        <v>1</v>
      </c>
      <c r="AK198" s="165">
        <f t="shared" si="120"/>
        <v>1</v>
      </c>
      <c r="AL198" s="165">
        <f t="shared" si="120"/>
        <v>0</v>
      </c>
      <c r="AM198" s="165">
        <f t="shared" si="120"/>
        <v>1</v>
      </c>
      <c r="AN198" s="165">
        <f t="shared" si="120"/>
        <v>1</v>
      </c>
      <c r="AO198" s="165">
        <f t="shared" si="120"/>
        <v>1</v>
      </c>
      <c r="AP198" s="165">
        <f t="shared" si="120"/>
        <v>0</v>
      </c>
      <c r="AQ198" s="165">
        <f t="shared" si="120"/>
        <v>1</v>
      </c>
      <c r="AR198" s="165">
        <f t="shared" si="120"/>
        <v>0</v>
      </c>
      <c r="AS198" s="165">
        <f t="shared" si="120"/>
        <v>0</v>
      </c>
      <c r="AT198" s="165">
        <f t="shared" si="120"/>
        <v>1</v>
      </c>
      <c r="AU198" s="165">
        <f t="shared" si="120"/>
        <v>0</v>
      </c>
      <c r="AV198" s="165">
        <f t="shared" si="120"/>
        <v>1</v>
      </c>
      <c r="AW198" s="165">
        <f t="shared" si="120"/>
        <v>0</v>
      </c>
      <c r="AX198" s="165">
        <f t="shared" si="120"/>
        <v>1</v>
      </c>
      <c r="AY198" s="165">
        <f t="shared" si="120"/>
        <v>0</v>
      </c>
      <c r="AZ198" s="165">
        <f t="shared" si="120"/>
        <v>1</v>
      </c>
      <c r="BA198" s="165">
        <f t="shared" si="120"/>
        <v>1</v>
      </c>
      <c r="BB198" s="165">
        <f t="shared" si="120"/>
        <v>2</v>
      </c>
      <c r="BC198" s="165">
        <f t="shared" si="120"/>
        <v>1</v>
      </c>
      <c r="BD198" s="165">
        <f t="shared" si="120"/>
        <v>0</v>
      </c>
      <c r="BE198" s="165">
        <f t="shared" si="120"/>
        <v>0</v>
      </c>
      <c r="BF198" s="165">
        <f t="shared" si="120"/>
        <v>2</v>
      </c>
      <c r="BG198" s="165">
        <f t="shared" si="120"/>
        <v>0</v>
      </c>
      <c r="BH198" s="165">
        <f t="shared" si="120"/>
        <v>1</v>
      </c>
      <c r="BI198" s="165">
        <f t="shared" si="120"/>
        <v>1</v>
      </c>
      <c r="BJ198" s="165">
        <f t="shared" si="120"/>
        <v>1</v>
      </c>
      <c r="BK198" s="165">
        <f t="shared" si="120"/>
        <v>0</v>
      </c>
      <c r="BL198" s="165">
        <f t="shared" si="120"/>
        <v>0</v>
      </c>
      <c r="BM198" s="301" t="e">
        <f>+SUM(BM201+BM203+BM205+BM207+BM209+BM211+BM213+BM215+BM217)/SUM(BM200+BM202+BM204+BM206+BM208+BM210+BM212+BM214+BM216)</f>
        <v>#REF!</v>
      </c>
      <c r="BN198" s="301" t="e">
        <f>+SUM(BN201+BN203+BN205+BN207+BN209+BN211+BN213+BN215+BN217)/SUM(BN200+BN202+BN204+BN206+BN208+BN210+BN212+BN214+BN216)</f>
        <v>#REF!</v>
      </c>
      <c r="BO198" s="301" t="e">
        <f>+SUM(BO201+BO203+BO205+BO207+BO209+BO211+BO213+BO215+BO217)/SUM(BO200+BO202+BO204+BO206+BO208+BO210+BO212+BO214+BO216)</f>
        <v>#REF!</v>
      </c>
      <c r="BP198" s="301" t="e">
        <f>+SUM(BP201+BP203+BP205+BP207+BP209+BP211+BP213+BP215+BP217)/SUM(BP200+BP202+BP204+BP206+BP208+BP210+BP212+BP214+BP216)</f>
        <v>#REF!</v>
      </c>
      <c r="BQ198" s="301" t="e">
        <f>+SUM(BQ201+BQ203+BQ205+BQ207+BQ209+BQ211+BQ213+BQ215+BQ217)/SUM(BQ200+BQ202+BQ204+BQ206+BQ208+BQ210+BQ212+BQ214+BQ216)</f>
        <v>#REF!</v>
      </c>
      <c r="BR198" s="304"/>
      <c r="BS198" s="304"/>
      <c r="BT198" s="304"/>
      <c r="BU198" s="304"/>
      <c r="BV198" s="304"/>
      <c r="BX198" s="205"/>
      <c r="BY198" s="205"/>
      <c r="BZ198" s="205"/>
    </row>
    <row r="199" spans="1:78" s="149" customFormat="1" ht="29.25" customHeight="1" thickBot="1" x14ac:dyDescent="0.3">
      <c r="A199" s="714"/>
      <c r="B199" s="641"/>
      <c r="C199" s="679"/>
      <c r="D199" s="651"/>
      <c r="E199" s="652"/>
      <c r="F199" s="792"/>
      <c r="G199" s="211" t="s">
        <v>80</v>
      </c>
      <c r="H199" s="353"/>
      <c r="I199" s="353"/>
      <c r="J199" s="353"/>
      <c r="K199" s="353"/>
      <c r="L199" s="353"/>
      <c r="M199" s="362"/>
      <c r="N199" s="352"/>
      <c r="O199" s="166">
        <f>COUNTIF(O200:O215,"E")</f>
        <v>0</v>
      </c>
      <c r="P199" s="166">
        <f t="shared" ref="P199:BL199" si="121">COUNTIF(P200:P215,"E")</f>
        <v>0</v>
      </c>
      <c r="Q199" s="166">
        <f t="shared" si="121"/>
        <v>0</v>
      </c>
      <c r="R199" s="166">
        <f t="shared" si="121"/>
        <v>0</v>
      </c>
      <c r="S199" s="166">
        <f t="shared" si="121"/>
        <v>0</v>
      </c>
      <c r="T199" s="166">
        <f t="shared" si="121"/>
        <v>0</v>
      </c>
      <c r="U199" s="166">
        <f t="shared" si="121"/>
        <v>0</v>
      </c>
      <c r="V199" s="166">
        <f t="shared" si="121"/>
        <v>0</v>
      </c>
      <c r="W199" s="166">
        <f t="shared" si="121"/>
        <v>0</v>
      </c>
      <c r="X199" s="166">
        <f t="shared" si="121"/>
        <v>0</v>
      </c>
      <c r="Y199" s="166">
        <f t="shared" si="121"/>
        <v>0</v>
      </c>
      <c r="Z199" s="166">
        <f t="shared" si="121"/>
        <v>0</v>
      </c>
      <c r="AA199" s="166"/>
      <c r="AB199" s="166">
        <f t="shared" si="121"/>
        <v>0</v>
      </c>
      <c r="AC199" s="166">
        <f t="shared" si="121"/>
        <v>0</v>
      </c>
      <c r="AD199" s="166">
        <f t="shared" si="121"/>
        <v>0</v>
      </c>
      <c r="AE199" s="166">
        <f t="shared" si="121"/>
        <v>0</v>
      </c>
      <c r="AF199" s="166">
        <f t="shared" si="121"/>
        <v>0</v>
      </c>
      <c r="AG199" s="166">
        <f t="shared" si="121"/>
        <v>0</v>
      </c>
      <c r="AH199" s="166">
        <f t="shared" si="121"/>
        <v>0</v>
      </c>
      <c r="AI199" s="166">
        <f t="shared" si="121"/>
        <v>0</v>
      </c>
      <c r="AJ199" s="166">
        <f t="shared" si="121"/>
        <v>0</v>
      </c>
      <c r="AK199" s="166">
        <f t="shared" si="121"/>
        <v>0</v>
      </c>
      <c r="AL199" s="166">
        <f t="shared" si="121"/>
        <v>0</v>
      </c>
      <c r="AM199" s="166">
        <f t="shared" si="121"/>
        <v>0</v>
      </c>
      <c r="AN199" s="166">
        <f t="shared" si="121"/>
        <v>0</v>
      </c>
      <c r="AO199" s="166">
        <f t="shared" si="121"/>
        <v>0</v>
      </c>
      <c r="AP199" s="166">
        <f t="shared" si="121"/>
        <v>0</v>
      </c>
      <c r="AQ199" s="166">
        <f t="shared" si="121"/>
        <v>0</v>
      </c>
      <c r="AR199" s="166">
        <f t="shared" si="121"/>
        <v>0</v>
      </c>
      <c r="AS199" s="166">
        <f t="shared" si="121"/>
        <v>0</v>
      </c>
      <c r="AT199" s="166">
        <f t="shared" si="121"/>
        <v>0</v>
      </c>
      <c r="AU199" s="166">
        <f t="shared" si="121"/>
        <v>0</v>
      </c>
      <c r="AV199" s="166">
        <f t="shared" si="121"/>
        <v>0</v>
      </c>
      <c r="AW199" s="166">
        <f t="shared" si="121"/>
        <v>0</v>
      </c>
      <c r="AX199" s="166">
        <f t="shared" si="121"/>
        <v>0</v>
      </c>
      <c r="AY199" s="166">
        <f t="shared" si="121"/>
        <v>0</v>
      </c>
      <c r="AZ199" s="166">
        <f t="shared" si="121"/>
        <v>0</v>
      </c>
      <c r="BA199" s="166">
        <f t="shared" si="121"/>
        <v>0</v>
      </c>
      <c r="BB199" s="166">
        <f t="shared" si="121"/>
        <v>0</v>
      </c>
      <c r="BC199" s="166">
        <f t="shared" si="121"/>
        <v>0</v>
      </c>
      <c r="BD199" s="166">
        <f t="shared" si="121"/>
        <v>0</v>
      </c>
      <c r="BE199" s="166">
        <f t="shared" si="121"/>
        <v>0</v>
      </c>
      <c r="BF199" s="166">
        <f t="shared" si="121"/>
        <v>0</v>
      </c>
      <c r="BG199" s="166">
        <f t="shared" si="121"/>
        <v>0</v>
      </c>
      <c r="BH199" s="166">
        <f t="shared" si="121"/>
        <v>0</v>
      </c>
      <c r="BI199" s="166">
        <f t="shared" si="121"/>
        <v>0</v>
      </c>
      <c r="BJ199" s="166">
        <f t="shared" si="121"/>
        <v>0</v>
      </c>
      <c r="BK199" s="166">
        <f t="shared" si="121"/>
        <v>0</v>
      </c>
      <c r="BL199" s="166">
        <f t="shared" si="121"/>
        <v>0</v>
      </c>
      <c r="BM199" s="302"/>
      <c r="BN199" s="302"/>
      <c r="BO199" s="302"/>
      <c r="BP199" s="302"/>
      <c r="BQ199" s="302"/>
      <c r="BR199" s="305"/>
      <c r="BS199" s="305"/>
      <c r="BT199" s="305"/>
      <c r="BU199" s="305"/>
      <c r="BV199" s="305"/>
      <c r="BX199" s="205"/>
      <c r="BY199" s="205"/>
      <c r="BZ199" s="205"/>
    </row>
    <row r="200" spans="1:78" s="180" customFormat="1" ht="15.75" hidden="1" customHeight="1" outlineLevel="1" x14ac:dyDescent="0.25">
      <c r="A200" s="692"/>
      <c r="B200" s="640"/>
      <c r="C200" s="679"/>
      <c r="D200" s="437" t="s">
        <v>268</v>
      </c>
      <c r="E200" s="560"/>
      <c r="F200" s="600" t="s">
        <v>269</v>
      </c>
      <c r="G200" s="212" t="s">
        <v>76</v>
      </c>
      <c r="H200" s="353" t="s">
        <v>77</v>
      </c>
      <c r="I200" s="363" t="s">
        <v>77</v>
      </c>
      <c r="J200" s="363"/>
      <c r="K200" s="363"/>
      <c r="L200" s="353" t="s">
        <v>77</v>
      </c>
      <c r="M200" s="361" t="s">
        <v>78</v>
      </c>
      <c r="N200" s="352" t="s">
        <v>267</v>
      </c>
      <c r="O200" s="169"/>
      <c r="P200" s="169"/>
      <c r="Q200" s="169"/>
      <c r="R200" s="169"/>
      <c r="S200" s="169"/>
      <c r="T200" s="170"/>
      <c r="U200" s="170"/>
      <c r="V200" s="170"/>
      <c r="W200" s="169"/>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c r="BA200" s="170"/>
      <c r="BB200" s="170"/>
      <c r="BC200" s="170"/>
      <c r="BD200" s="170"/>
      <c r="BE200" s="170"/>
      <c r="BF200" s="170"/>
      <c r="BG200" s="170"/>
      <c r="BH200" s="170"/>
      <c r="BI200" s="170" t="s">
        <v>76</v>
      </c>
      <c r="BJ200" s="170"/>
      <c r="BK200" s="170"/>
      <c r="BL200" s="170"/>
      <c r="BM200" s="171">
        <f>COUNTIF(O200:AA200,"P")</f>
        <v>0</v>
      </c>
      <c r="BN200" s="172">
        <f>COUNTIF(AB200:AM200,"P")</f>
        <v>0</v>
      </c>
      <c r="BO200" s="172">
        <f>COUNTIF(AN200:AZ200,"P")</f>
        <v>0</v>
      </c>
      <c r="BP200" s="172">
        <f>COUNTIF(BA200:BL200,"P")</f>
        <v>1</v>
      </c>
      <c r="BQ200" s="172">
        <f>SUM(BM200:BP200)</f>
        <v>1</v>
      </c>
      <c r="BR200" s="303" t="e">
        <f>+SUM(BM201)/(BM200)</f>
        <v>#DIV/0!</v>
      </c>
      <c r="BS200" s="303" t="e">
        <f>+SUM(BN201)/(BN200)</f>
        <v>#DIV/0!</v>
      </c>
      <c r="BT200" s="303" t="e">
        <f>+SUM(BO201)/(BO200)</f>
        <v>#DIV/0!</v>
      </c>
      <c r="BU200" s="303">
        <f>+SUM(BP201)/(BP200)</f>
        <v>0</v>
      </c>
      <c r="BV200" s="303">
        <f>+SUM(BQ201)/(BQ200)</f>
        <v>0</v>
      </c>
      <c r="BW200" s="179"/>
      <c r="BX200" s="205"/>
      <c r="BY200" s="205"/>
      <c r="BZ200" s="205"/>
    </row>
    <row r="201" spans="1:78" s="205" customFormat="1" ht="21.75" hidden="1" customHeight="1" outlineLevel="1" thickBot="1" x14ac:dyDescent="0.3">
      <c r="A201" s="693"/>
      <c r="B201" s="640"/>
      <c r="C201" s="679"/>
      <c r="D201" s="432"/>
      <c r="E201" s="561"/>
      <c r="F201" s="601"/>
      <c r="G201" s="211" t="s">
        <v>80</v>
      </c>
      <c r="H201" s="356"/>
      <c r="I201" s="363"/>
      <c r="J201" s="363"/>
      <c r="K201" s="363"/>
      <c r="L201" s="356"/>
      <c r="M201" s="362"/>
      <c r="N201" s="352"/>
      <c r="O201" s="173"/>
      <c r="P201" s="173"/>
      <c r="Q201" s="173"/>
      <c r="R201" s="173"/>
      <c r="S201" s="173"/>
      <c r="T201" s="174"/>
      <c r="U201" s="174"/>
      <c r="V201" s="174"/>
      <c r="W201" s="173"/>
      <c r="X201" s="174"/>
      <c r="Y201" s="174"/>
      <c r="Z201" s="174"/>
      <c r="AA201" s="174"/>
      <c r="AB201" s="174"/>
      <c r="AC201" s="174"/>
      <c r="AD201" s="174"/>
      <c r="AE201" s="174"/>
      <c r="AF201" s="174"/>
      <c r="AG201" s="174"/>
      <c r="AH201" s="174"/>
      <c r="AI201" s="174"/>
      <c r="AJ201" s="174"/>
      <c r="AK201" s="174"/>
      <c r="AL201" s="174"/>
      <c r="AM201" s="174"/>
      <c r="AN201" s="174"/>
      <c r="AO201" s="174"/>
      <c r="AP201" s="174"/>
      <c r="AQ201" s="174"/>
      <c r="AR201" s="174"/>
      <c r="AS201" s="174"/>
      <c r="AT201" s="174"/>
      <c r="AU201" s="174"/>
      <c r="AV201" s="174"/>
      <c r="AW201" s="174"/>
      <c r="AX201" s="174"/>
      <c r="AY201" s="174"/>
      <c r="AZ201" s="174"/>
      <c r="BA201" s="174"/>
      <c r="BB201" s="174"/>
      <c r="BC201" s="174"/>
      <c r="BD201" s="174"/>
      <c r="BE201" s="174"/>
      <c r="BF201" s="174"/>
      <c r="BG201" s="174"/>
      <c r="BH201" s="174"/>
      <c r="BI201" s="174"/>
      <c r="BJ201" s="174"/>
      <c r="BK201" s="174"/>
      <c r="BL201" s="174"/>
      <c r="BM201" s="175">
        <f>COUNTIF(O201:AA201,"E")</f>
        <v>0</v>
      </c>
      <c r="BN201" s="176">
        <f>COUNTIF(AB201:AM201,"E")</f>
        <v>0</v>
      </c>
      <c r="BO201" s="176">
        <f>COUNTIF(AN201:AZ201,"E")</f>
        <v>0</v>
      </c>
      <c r="BP201" s="176">
        <f>COUNTIF(BA201:BL201,"E")</f>
        <v>0</v>
      </c>
      <c r="BQ201" s="177">
        <f>SUM(BM201:BP201)</f>
        <v>0</v>
      </c>
      <c r="BR201" s="303"/>
      <c r="BS201" s="303"/>
      <c r="BT201" s="303"/>
      <c r="BU201" s="303"/>
      <c r="BV201" s="303"/>
      <c r="BW201" s="149"/>
    </row>
    <row r="202" spans="1:78" s="205" customFormat="1" ht="26.25" hidden="1" customHeight="1" outlineLevel="1" x14ac:dyDescent="0.25">
      <c r="A202" s="657"/>
      <c r="B202" s="640"/>
      <c r="C202" s="679"/>
      <c r="D202" s="437" t="s">
        <v>624</v>
      </c>
      <c r="E202" s="560"/>
      <c r="F202" s="600" t="s">
        <v>270</v>
      </c>
      <c r="G202" s="211" t="s">
        <v>76</v>
      </c>
      <c r="H202" s="353" t="s">
        <v>77</v>
      </c>
      <c r="I202" s="363" t="s">
        <v>77</v>
      </c>
      <c r="J202" s="363"/>
      <c r="K202" s="363"/>
      <c r="L202" s="363" t="s">
        <v>77</v>
      </c>
      <c r="M202" s="361" t="s">
        <v>78</v>
      </c>
      <c r="N202" s="352" t="s">
        <v>267</v>
      </c>
      <c r="O202" s="211"/>
      <c r="P202" s="211"/>
      <c r="Q202" s="211"/>
      <c r="R202" s="211"/>
      <c r="S202" s="211"/>
      <c r="T202" s="211"/>
      <c r="U202" s="211"/>
      <c r="V202" s="211"/>
      <c r="W202" s="168"/>
      <c r="X202" s="168"/>
      <c r="Y202" s="168"/>
      <c r="Z202" s="168"/>
      <c r="AA202" s="211"/>
      <c r="AB202" s="168"/>
      <c r="AC202" s="211"/>
      <c r="AD202" s="211"/>
      <c r="AE202" s="211"/>
      <c r="AF202" s="211"/>
      <c r="AG202" s="211"/>
      <c r="AH202" s="211"/>
      <c r="AI202" s="211"/>
      <c r="AJ202" s="168"/>
      <c r="AK202" s="211"/>
      <c r="AL202" s="211"/>
      <c r="AM202" s="211"/>
      <c r="AN202" s="211"/>
      <c r="AO202" s="211"/>
      <c r="AP202" s="211"/>
      <c r="AQ202" s="211"/>
      <c r="AR202" s="211"/>
      <c r="AS202" s="211"/>
      <c r="AT202" s="211"/>
      <c r="AU202" s="211"/>
      <c r="AV202" s="211"/>
      <c r="AW202" s="211"/>
      <c r="AX202" s="211"/>
      <c r="AY202" s="211"/>
      <c r="AZ202" s="211"/>
      <c r="BA202" s="211"/>
      <c r="BB202" s="211" t="s">
        <v>76</v>
      </c>
      <c r="BC202" s="211" t="s">
        <v>76</v>
      </c>
      <c r="BD202" s="211"/>
      <c r="BE202" s="211"/>
      <c r="BF202" s="211"/>
      <c r="BG202" s="211"/>
      <c r="BH202" s="211"/>
      <c r="BI202" s="211"/>
      <c r="BJ202" s="211"/>
      <c r="BK202" s="211"/>
      <c r="BL202" s="211"/>
      <c r="BM202" s="171">
        <f>COUNTIF(O202:AA202,"P")</f>
        <v>0</v>
      </c>
      <c r="BN202" s="172">
        <f>COUNTIF(AC202:AM202,"P")</f>
        <v>0</v>
      </c>
      <c r="BO202" s="172">
        <f>COUNTIF(AN202:AZ202,"P")</f>
        <v>0</v>
      </c>
      <c r="BP202" s="172">
        <f>COUNTIF(BA202:BL202,"P")</f>
        <v>2</v>
      </c>
      <c r="BQ202" s="172">
        <f t="shared" ref="BQ202:BQ215" si="122">SUM(BM202:BP202)</f>
        <v>2</v>
      </c>
      <c r="BR202" s="303" t="e">
        <f>+SUM(BM203)/(BM202)</f>
        <v>#DIV/0!</v>
      </c>
      <c r="BS202" s="303" t="e">
        <f>+SUM(BN203)/(BN202)</f>
        <v>#DIV/0!</v>
      </c>
      <c r="BT202" s="303" t="e">
        <f>+SUM(BO203)/(BO202)</f>
        <v>#DIV/0!</v>
      </c>
      <c r="BU202" s="303">
        <f>+SUM(BP203)/(BP202)</f>
        <v>0</v>
      </c>
      <c r="BV202" s="303">
        <f>+SUM(BQ203)/(BQ202)</f>
        <v>0</v>
      </c>
      <c r="BW202" s="149"/>
    </row>
    <row r="203" spans="1:78" s="205" customFormat="1" ht="27" hidden="1" customHeight="1" outlineLevel="1" x14ac:dyDescent="0.25">
      <c r="A203" s="570"/>
      <c r="B203" s="640"/>
      <c r="C203" s="679"/>
      <c r="D203" s="432"/>
      <c r="E203" s="561"/>
      <c r="F203" s="601"/>
      <c r="G203" s="211" t="s">
        <v>80</v>
      </c>
      <c r="H203" s="356"/>
      <c r="I203" s="363"/>
      <c r="J203" s="363"/>
      <c r="K203" s="363"/>
      <c r="L203" s="363"/>
      <c r="M203" s="362"/>
      <c r="N203" s="352"/>
      <c r="O203" s="173"/>
      <c r="P203" s="173"/>
      <c r="Q203" s="173"/>
      <c r="R203" s="173"/>
      <c r="S203" s="173"/>
      <c r="T203" s="174"/>
      <c r="U203" s="174"/>
      <c r="V203" s="174"/>
      <c r="W203" s="173"/>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4"/>
      <c r="BD203" s="174"/>
      <c r="BE203" s="174"/>
      <c r="BF203" s="174"/>
      <c r="BG203" s="174"/>
      <c r="BH203" s="174"/>
      <c r="BI203" s="174"/>
      <c r="BJ203" s="174"/>
      <c r="BK203" s="174"/>
      <c r="BL203" s="174"/>
      <c r="BM203" s="175">
        <f>COUNTIF(O203:AA203,"E")</f>
        <v>0</v>
      </c>
      <c r="BN203" s="176">
        <f>COUNTIF(AB203:AM203,"E")</f>
        <v>0</v>
      </c>
      <c r="BO203" s="176">
        <f>COUNTIF(AN203:AZ203,"E")</f>
        <v>0</v>
      </c>
      <c r="BP203" s="176">
        <f>COUNTIF(BA203:BL203,"E")</f>
        <v>0</v>
      </c>
      <c r="BQ203" s="177">
        <f t="shared" si="122"/>
        <v>0</v>
      </c>
      <c r="BR203" s="303"/>
      <c r="BS203" s="303"/>
      <c r="BT203" s="303"/>
      <c r="BU203" s="303"/>
      <c r="BV203" s="303"/>
      <c r="BW203" s="149"/>
    </row>
    <row r="204" spans="1:78" s="205" customFormat="1" ht="28.5" hidden="1" customHeight="1" outlineLevel="1" x14ac:dyDescent="0.25">
      <c r="A204" s="658"/>
      <c r="B204" s="640"/>
      <c r="C204" s="679"/>
      <c r="D204" s="437" t="s">
        <v>625</v>
      </c>
      <c r="E204" s="560"/>
      <c r="F204" s="638" t="s">
        <v>271</v>
      </c>
      <c r="G204" s="211" t="s">
        <v>76</v>
      </c>
      <c r="H204" s="353" t="s">
        <v>77</v>
      </c>
      <c r="I204" s="363" t="s">
        <v>77</v>
      </c>
      <c r="J204" s="363"/>
      <c r="K204" s="363" t="s">
        <v>77</v>
      </c>
      <c r="L204" s="363" t="s">
        <v>77</v>
      </c>
      <c r="M204" s="361" t="s">
        <v>78</v>
      </c>
      <c r="N204" s="352" t="s">
        <v>267</v>
      </c>
      <c r="O204" s="211"/>
      <c r="P204" s="211"/>
      <c r="Q204" s="211"/>
      <c r="R204" s="168"/>
      <c r="S204" s="211"/>
      <c r="T204" s="211"/>
      <c r="U204" s="211"/>
      <c r="V204" s="211"/>
      <c r="W204" s="211" t="s">
        <v>76</v>
      </c>
      <c r="X204" s="211" t="s">
        <v>76</v>
      </c>
      <c r="Y204" s="211"/>
      <c r="Z204" s="211"/>
      <c r="AA204" s="211"/>
      <c r="AB204" s="211" t="s">
        <v>76</v>
      </c>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171">
        <f>COUNTIF(O204:AA204,"P")</f>
        <v>2</v>
      </c>
      <c r="BN204" s="172">
        <f>COUNTIF(AB204:AM204,"P")</f>
        <v>1</v>
      </c>
      <c r="BO204" s="172">
        <f>COUNTIF(AN204:AZ204,"P")</f>
        <v>0</v>
      </c>
      <c r="BP204" s="172">
        <f>COUNTIF(BA204:BL204,"P")</f>
        <v>0</v>
      </c>
      <c r="BQ204" s="172">
        <f t="shared" si="122"/>
        <v>3</v>
      </c>
      <c r="BR204" s="303">
        <f>+SUM(BM205)/(BM204)</f>
        <v>0</v>
      </c>
      <c r="BS204" s="303">
        <f>+SUM(BN205)/(BN204)</f>
        <v>0</v>
      </c>
      <c r="BT204" s="303" t="e">
        <f>+SUM(BO205)/(BO204)</f>
        <v>#DIV/0!</v>
      </c>
      <c r="BU204" s="303" t="e">
        <f>+SUM(BP205)/(BP204)</f>
        <v>#DIV/0!</v>
      </c>
      <c r="BV204" s="303">
        <f>+SUM(BQ205)/(BQ204)</f>
        <v>0</v>
      </c>
      <c r="BW204" s="149"/>
    </row>
    <row r="205" spans="1:78" s="205" customFormat="1" ht="30" hidden="1" customHeight="1" outlineLevel="1" x14ac:dyDescent="0.25">
      <c r="A205" s="570"/>
      <c r="B205" s="640"/>
      <c r="C205" s="679"/>
      <c r="D205" s="432"/>
      <c r="E205" s="561"/>
      <c r="F205" s="638"/>
      <c r="G205" s="211" t="s">
        <v>80</v>
      </c>
      <c r="H205" s="356"/>
      <c r="I205" s="363"/>
      <c r="J205" s="363"/>
      <c r="K205" s="363"/>
      <c r="L205" s="363"/>
      <c r="M205" s="362"/>
      <c r="N205" s="352"/>
      <c r="O205" s="173"/>
      <c r="P205" s="173"/>
      <c r="Q205" s="173"/>
      <c r="R205" s="173"/>
      <c r="S205" s="173"/>
      <c r="T205" s="174"/>
      <c r="U205" s="174"/>
      <c r="V205" s="174"/>
      <c r="W205" s="173"/>
      <c r="X205" s="174"/>
      <c r="Y205" s="174"/>
      <c r="Z205" s="174"/>
      <c r="AA205" s="174"/>
      <c r="AB205" s="174"/>
      <c r="AC205" s="174"/>
      <c r="AD205" s="174"/>
      <c r="AE205" s="174"/>
      <c r="AF205" s="174"/>
      <c r="AG205" s="174"/>
      <c r="AH205" s="174"/>
      <c r="AI205" s="174"/>
      <c r="AJ205" s="174"/>
      <c r="AK205" s="174"/>
      <c r="AL205" s="174"/>
      <c r="AM205" s="174"/>
      <c r="AN205" s="174"/>
      <c r="AO205" s="174"/>
      <c r="AP205" s="174"/>
      <c r="AQ205" s="174"/>
      <c r="AR205" s="174"/>
      <c r="AS205" s="174"/>
      <c r="AT205" s="174"/>
      <c r="AU205" s="174"/>
      <c r="AV205" s="174"/>
      <c r="AW205" s="174"/>
      <c r="AX205" s="174"/>
      <c r="AY205" s="174"/>
      <c r="AZ205" s="174"/>
      <c r="BA205" s="174"/>
      <c r="BB205" s="174"/>
      <c r="BC205" s="174"/>
      <c r="BD205" s="174"/>
      <c r="BE205" s="174"/>
      <c r="BF205" s="174"/>
      <c r="BG205" s="174"/>
      <c r="BH205" s="174"/>
      <c r="BI205" s="174"/>
      <c r="BJ205" s="174"/>
      <c r="BK205" s="174"/>
      <c r="BL205" s="174"/>
      <c r="BM205" s="175">
        <f>COUNTIF(O205:AA205,"E")</f>
        <v>0</v>
      </c>
      <c r="BN205" s="176">
        <f>COUNTIF(AB205:AM205,"E")</f>
        <v>0</v>
      </c>
      <c r="BO205" s="176">
        <f>COUNTIF(AN205:AZ205,"E")</f>
        <v>0</v>
      </c>
      <c r="BP205" s="176">
        <f>COUNTIF(BA205:BL205,"E")</f>
        <v>0</v>
      </c>
      <c r="BQ205" s="177">
        <f t="shared" si="122"/>
        <v>0</v>
      </c>
      <c r="BR205" s="303"/>
      <c r="BS205" s="303"/>
      <c r="BT205" s="303"/>
      <c r="BU205" s="303"/>
      <c r="BV205" s="303"/>
      <c r="BW205" s="149"/>
    </row>
    <row r="206" spans="1:78" s="205" customFormat="1" ht="30" hidden="1" customHeight="1" outlineLevel="1" x14ac:dyDescent="0.25">
      <c r="A206" s="657"/>
      <c r="B206" s="640"/>
      <c r="C206" s="679"/>
      <c r="D206" s="437" t="s">
        <v>626</v>
      </c>
      <c r="E206" s="560"/>
      <c r="F206" s="638" t="s">
        <v>272</v>
      </c>
      <c r="G206" s="211" t="s">
        <v>76</v>
      </c>
      <c r="H206" s="353" t="s">
        <v>77</v>
      </c>
      <c r="I206" s="363" t="s">
        <v>77</v>
      </c>
      <c r="J206" s="363" t="s">
        <v>77</v>
      </c>
      <c r="K206" s="363"/>
      <c r="L206" s="363" t="s">
        <v>77</v>
      </c>
      <c r="M206" s="361" t="s">
        <v>78</v>
      </c>
      <c r="N206" s="352" t="s">
        <v>267</v>
      </c>
      <c r="O206" s="211"/>
      <c r="P206" s="211"/>
      <c r="Q206" s="211"/>
      <c r="R206" s="211"/>
      <c r="S206" s="211"/>
      <c r="T206" s="211"/>
      <c r="U206" s="211" t="s">
        <v>76</v>
      </c>
      <c r="V206" s="211"/>
      <c r="W206" s="211"/>
      <c r="X206" s="211" t="s">
        <v>76</v>
      </c>
      <c r="Y206" s="211"/>
      <c r="Z206" s="211"/>
      <c r="AA206" s="211"/>
      <c r="AB206" s="211"/>
      <c r="AC206" s="211" t="s">
        <v>76</v>
      </c>
      <c r="AD206" s="211"/>
      <c r="AE206" s="211"/>
      <c r="AF206" s="211"/>
      <c r="AG206" s="211" t="s">
        <v>76</v>
      </c>
      <c r="AH206" s="211"/>
      <c r="AI206" s="211"/>
      <c r="AJ206" s="211"/>
      <c r="AK206" s="211" t="s">
        <v>76</v>
      </c>
      <c r="AL206" s="211"/>
      <c r="AM206" s="211"/>
      <c r="AN206" s="211"/>
      <c r="AO206" s="211" t="s">
        <v>76</v>
      </c>
      <c r="AP206" s="211"/>
      <c r="AQ206" s="211"/>
      <c r="AR206" s="211"/>
      <c r="AS206" s="211"/>
      <c r="AT206" s="211" t="s">
        <v>76</v>
      </c>
      <c r="AU206" s="211"/>
      <c r="AV206" s="211"/>
      <c r="AW206" s="211"/>
      <c r="AX206" s="211" t="s">
        <v>76</v>
      </c>
      <c r="AY206" s="211"/>
      <c r="AZ206" s="211"/>
      <c r="BA206" s="211"/>
      <c r="BB206" s="211" t="s">
        <v>76</v>
      </c>
      <c r="BC206" s="211"/>
      <c r="BD206" s="211"/>
      <c r="BE206" s="211"/>
      <c r="BF206" s="211" t="s">
        <v>76</v>
      </c>
      <c r="BG206" s="211"/>
      <c r="BH206" s="211"/>
      <c r="BI206" s="211"/>
      <c r="BJ206" s="211"/>
      <c r="BK206" s="211"/>
      <c r="BL206" s="211"/>
      <c r="BM206" s="171">
        <f>COUNTIF(O206:AA206,"P")</f>
        <v>2</v>
      </c>
      <c r="BN206" s="172">
        <f>COUNTIF(AB206:AM206,"P")</f>
        <v>3</v>
      </c>
      <c r="BO206" s="172">
        <f>COUNTIF(AN206:AZ206,"P")</f>
        <v>3</v>
      </c>
      <c r="BP206" s="172">
        <f>COUNTIF(BA206:BL206,"P")</f>
        <v>2</v>
      </c>
      <c r="BQ206" s="172">
        <f t="shared" si="122"/>
        <v>10</v>
      </c>
      <c r="BR206" s="303">
        <f>+SUM(BM207)/(BM206)</f>
        <v>0</v>
      </c>
      <c r="BS206" s="303">
        <f>+SUM(BN207)/(BN206)</f>
        <v>0</v>
      </c>
      <c r="BT206" s="303">
        <f>+SUM(BO207)/(BO206)</f>
        <v>0</v>
      </c>
      <c r="BU206" s="303">
        <f>+SUM(BP207)/(BP206)</f>
        <v>0</v>
      </c>
      <c r="BV206" s="303">
        <f>+SUM(BQ207)/(BQ206)</f>
        <v>0</v>
      </c>
      <c r="BW206" s="149"/>
    </row>
    <row r="207" spans="1:78" s="205" customFormat="1" ht="33" hidden="1" customHeight="1" outlineLevel="1" x14ac:dyDescent="0.25">
      <c r="A207" s="570"/>
      <c r="B207" s="640"/>
      <c r="C207" s="679"/>
      <c r="D207" s="432"/>
      <c r="E207" s="561"/>
      <c r="F207" s="638"/>
      <c r="G207" s="211" t="s">
        <v>80</v>
      </c>
      <c r="H207" s="356"/>
      <c r="I207" s="363"/>
      <c r="J207" s="363"/>
      <c r="K207" s="363"/>
      <c r="L207" s="363"/>
      <c r="M207" s="362"/>
      <c r="N207" s="352"/>
      <c r="O207" s="173"/>
      <c r="P207" s="173"/>
      <c r="Q207" s="173"/>
      <c r="R207" s="173"/>
      <c r="S207" s="173"/>
      <c r="T207" s="174"/>
      <c r="U207" s="174"/>
      <c r="V207" s="174"/>
      <c r="W207" s="173"/>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c r="BI207" s="174"/>
      <c r="BJ207" s="174"/>
      <c r="BK207" s="174"/>
      <c r="BL207" s="174"/>
      <c r="BM207" s="175">
        <f>COUNTIF(O207:AA207,"E")</f>
        <v>0</v>
      </c>
      <c r="BN207" s="176">
        <f>COUNTIF(AB207:AM207,"E")</f>
        <v>0</v>
      </c>
      <c r="BO207" s="176">
        <f>COUNTIF(AN207:AZ207,"E")</f>
        <v>0</v>
      </c>
      <c r="BP207" s="176">
        <f>COUNTIF(BA207:BL207,"E")</f>
        <v>0</v>
      </c>
      <c r="BQ207" s="177">
        <f t="shared" si="122"/>
        <v>0</v>
      </c>
      <c r="BR207" s="303"/>
      <c r="BS207" s="303"/>
      <c r="BT207" s="303"/>
      <c r="BU207" s="303"/>
      <c r="BV207" s="303"/>
      <c r="BW207" s="149"/>
    </row>
    <row r="208" spans="1:78" s="215" customFormat="1" ht="21" hidden="1" customHeight="1" outlineLevel="1" x14ac:dyDescent="0.25">
      <c r="A208" s="657"/>
      <c r="B208" s="640"/>
      <c r="C208" s="679"/>
      <c r="D208" s="437" t="s">
        <v>627</v>
      </c>
      <c r="E208" s="560"/>
      <c r="F208" s="441" t="s">
        <v>273</v>
      </c>
      <c r="G208" s="257" t="s">
        <v>76</v>
      </c>
      <c r="H208" s="457" t="s">
        <v>77</v>
      </c>
      <c r="I208" s="462" t="s">
        <v>77</v>
      </c>
      <c r="J208" s="462"/>
      <c r="K208" s="462" t="s">
        <v>77</v>
      </c>
      <c r="L208" s="462" t="s">
        <v>77</v>
      </c>
      <c r="M208" s="361" t="s">
        <v>78</v>
      </c>
      <c r="N208" s="352" t="s">
        <v>274</v>
      </c>
      <c r="O208" s="257"/>
      <c r="P208" s="257"/>
      <c r="Q208" s="257"/>
      <c r="R208" s="213"/>
      <c r="S208" s="257"/>
      <c r="T208" s="257"/>
      <c r="U208" s="257"/>
      <c r="V208" s="211" t="s">
        <v>76</v>
      </c>
      <c r="W208" s="211"/>
      <c r="X208" s="211"/>
      <c r="Y208" s="211"/>
      <c r="Z208" s="211"/>
      <c r="AA208" s="211"/>
      <c r="AB208" s="211"/>
      <c r="AC208" s="211"/>
      <c r="AD208" s="211"/>
      <c r="AE208" s="211" t="s">
        <v>76</v>
      </c>
      <c r="AF208" s="257"/>
      <c r="AG208" s="257"/>
      <c r="AH208" s="257"/>
      <c r="AI208" s="257"/>
      <c r="AJ208" s="257"/>
      <c r="AK208" s="257"/>
      <c r="AL208" s="257"/>
      <c r="AM208" s="211" t="s">
        <v>76</v>
      </c>
      <c r="AN208" s="257"/>
      <c r="AO208" s="211"/>
      <c r="AP208" s="211"/>
      <c r="AQ208" s="257"/>
      <c r="AR208" s="213"/>
      <c r="AS208" s="257"/>
      <c r="AT208" s="257"/>
      <c r="AU208" s="257"/>
      <c r="AV208" s="257"/>
      <c r="AW208" s="257"/>
      <c r="AX208" s="257"/>
      <c r="AY208" s="257"/>
      <c r="AZ208" s="211" t="s">
        <v>76</v>
      </c>
      <c r="BA208" s="257"/>
      <c r="BB208" s="257"/>
      <c r="BC208" s="257"/>
      <c r="BD208" s="257"/>
      <c r="BE208" s="257"/>
      <c r="BF208" s="257"/>
      <c r="BG208" s="257"/>
      <c r="BH208" s="211" t="s">
        <v>76</v>
      </c>
      <c r="BI208" s="257"/>
      <c r="BJ208" s="257"/>
      <c r="BK208" s="257"/>
      <c r="BL208" s="257"/>
      <c r="BM208" s="171">
        <f>COUNTIF(O208:AA208,"P")</f>
        <v>1</v>
      </c>
      <c r="BN208" s="172">
        <f>COUNTIF(AB208:AM208,"P")</f>
        <v>2</v>
      </c>
      <c r="BO208" s="172">
        <f>COUNTIF(AN208:AZ208,"P")</f>
        <v>1</v>
      </c>
      <c r="BP208" s="172">
        <f>COUNTIF(BA208:BL208,"P")</f>
        <v>1</v>
      </c>
      <c r="BQ208" s="172">
        <f t="shared" si="122"/>
        <v>5</v>
      </c>
      <c r="BR208" s="303">
        <f>+SUM(BM209)/(BM208)</f>
        <v>0</v>
      </c>
      <c r="BS208" s="303">
        <f>+SUM(BN209)/(BN208)</f>
        <v>0</v>
      </c>
      <c r="BT208" s="303">
        <f>+SUM(BO209)/(BO208)</f>
        <v>0</v>
      </c>
      <c r="BU208" s="303">
        <f>+SUM(BP209)/(BP208)</f>
        <v>0</v>
      </c>
      <c r="BV208" s="303">
        <f>+SUM(BQ209)/(BQ208)</f>
        <v>0</v>
      </c>
      <c r="BW208" s="214"/>
      <c r="BX208" s="205"/>
      <c r="BY208" s="205"/>
      <c r="BZ208" s="205"/>
    </row>
    <row r="209" spans="1:78" s="215" customFormat="1" ht="24.75" hidden="1" customHeight="1" outlineLevel="1" x14ac:dyDescent="0.25">
      <c r="A209" s="570"/>
      <c r="B209" s="640"/>
      <c r="C209" s="679"/>
      <c r="D209" s="432"/>
      <c r="E209" s="561"/>
      <c r="F209" s="442"/>
      <c r="G209" s="257" t="s">
        <v>80</v>
      </c>
      <c r="H209" s="458"/>
      <c r="I209" s="462"/>
      <c r="J209" s="462"/>
      <c r="K209" s="462"/>
      <c r="L209" s="462"/>
      <c r="M209" s="362"/>
      <c r="N209" s="352"/>
      <c r="O209" s="216"/>
      <c r="P209" s="216"/>
      <c r="Q209" s="216"/>
      <c r="R209" s="216"/>
      <c r="S209" s="216"/>
      <c r="T209" s="217"/>
      <c r="U209" s="217"/>
      <c r="V209" s="217"/>
      <c r="W209" s="216"/>
      <c r="X209" s="174"/>
      <c r="Y209" s="217"/>
      <c r="Z209" s="217"/>
      <c r="AA209" s="217"/>
      <c r="AB209" s="217"/>
      <c r="AC209" s="217"/>
      <c r="AD209" s="217"/>
      <c r="AE209" s="217"/>
      <c r="AF209" s="217"/>
      <c r="AG209" s="217"/>
      <c r="AH209" s="217"/>
      <c r="AI209" s="217"/>
      <c r="AJ209" s="217"/>
      <c r="AK209" s="217"/>
      <c r="AL209" s="217"/>
      <c r="AM209" s="217"/>
      <c r="AN209" s="217"/>
      <c r="AO209" s="217"/>
      <c r="AP209" s="217"/>
      <c r="AQ209" s="217"/>
      <c r="AR209" s="217"/>
      <c r="AS209" s="217"/>
      <c r="AT209" s="217"/>
      <c r="AU209" s="217"/>
      <c r="AV209" s="217"/>
      <c r="AW209" s="217"/>
      <c r="AX209" s="217"/>
      <c r="AY209" s="217"/>
      <c r="AZ209" s="217"/>
      <c r="BA209" s="217"/>
      <c r="BB209" s="217"/>
      <c r="BC209" s="217"/>
      <c r="BD209" s="217"/>
      <c r="BE209" s="217"/>
      <c r="BF209" s="217"/>
      <c r="BG209" s="217"/>
      <c r="BH209" s="217"/>
      <c r="BI209" s="217"/>
      <c r="BJ209" s="217"/>
      <c r="BK209" s="217"/>
      <c r="BL209" s="217"/>
      <c r="BM209" s="175">
        <f>COUNTIF(O209:AA209,"E")</f>
        <v>0</v>
      </c>
      <c r="BN209" s="176">
        <f>COUNTIF(AB209:AM209,"E")</f>
        <v>0</v>
      </c>
      <c r="BO209" s="176">
        <f>COUNTIF(AN209:AZ209,"E")</f>
        <v>0</v>
      </c>
      <c r="BP209" s="176">
        <f>COUNTIF(BA209:BL209,"E")</f>
        <v>0</v>
      </c>
      <c r="BQ209" s="177">
        <f t="shared" si="122"/>
        <v>0</v>
      </c>
      <c r="BR209" s="303"/>
      <c r="BS209" s="303"/>
      <c r="BT209" s="303"/>
      <c r="BU209" s="303"/>
      <c r="BV209" s="303"/>
      <c r="BW209" s="214"/>
      <c r="BX209" s="205"/>
      <c r="BY209" s="205"/>
      <c r="BZ209" s="205"/>
    </row>
    <row r="210" spans="1:78" s="215" customFormat="1" ht="28.5" hidden="1" customHeight="1" outlineLevel="1" x14ac:dyDescent="0.25">
      <c r="A210" s="658"/>
      <c r="B210" s="640"/>
      <c r="C210" s="679"/>
      <c r="D210" s="437" t="s">
        <v>275</v>
      </c>
      <c r="E210" s="560"/>
      <c r="F210" s="638" t="s">
        <v>276</v>
      </c>
      <c r="G210" s="257" t="s">
        <v>76</v>
      </c>
      <c r="H210" s="457" t="s">
        <v>77</v>
      </c>
      <c r="I210" s="462" t="s">
        <v>77</v>
      </c>
      <c r="J210" s="462" t="s">
        <v>77</v>
      </c>
      <c r="K210" s="462"/>
      <c r="L210" s="462" t="s">
        <v>77</v>
      </c>
      <c r="M210" s="361" t="s">
        <v>78</v>
      </c>
      <c r="N210" s="352" t="s">
        <v>267</v>
      </c>
      <c r="O210" s="257"/>
      <c r="P210" s="257"/>
      <c r="Q210" s="211"/>
      <c r="R210" s="211" t="s">
        <v>76</v>
      </c>
      <c r="S210" s="211"/>
      <c r="T210" s="211"/>
      <c r="U210" s="211"/>
      <c r="V210" s="211"/>
      <c r="W210" s="211"/>
      <c r="X210" s="211"/>
      <c r="Y210" s="211"/>
      <c r="Z210" s="211"/>
      <c r="AA210" s="211"/>
      <c r="AB210" s="211"/>
      <c r="AC210" s="211"/>
      <c r="AD210" s="211" t="s">
        <v>76</v>
      </c>
      <c r="AE210" s="257"/>
      <c r="AF210" s="257"/>
      <c r="AG210" s="257"/>
      <c r="AH210" s="211"/>
      <c r="AI210" s="257"/>
      <c r="AJ210" s="257"/>
      <c r="AK210" s="257"/>
      <c r="AL210" s="257"/>
      <c r="AM210" s="257"/>
      <c r="AN210" s="257"/>
      <c r="AO210" s="257"/>
      <c r="AP210" s="257"/>
      <c r="AQ210" s="211" t="s">
        <v>76</v>
      </c>
      <c r="AR210" s="257"/>
      <c r="AS210" s="257"/>
      <c r="AT210" s="257"/>
      <c r="AU210" s="257"/>
      <c r="AV210" s="257"/>
      <c r="AW210" s="257"/>
      <c r="AX210" s="257"/>
      <c r="AY210" s="257"/>
      <c r="AZ210" s="211"/>
      <c r="BA210" s="257"/>
      <c r="BB210" s="257"/>
      <c r="BC210" s="257"/>
      <c r="BD210" s="257"/>
      <c r="BE210" s="257"/>
      <c r="BF210" s="211" t="s">
        <v>76</v>
      </c>
      <c r="BG210" s="211"/>
      <c r="BH210" s="257"/>
      <c r="BI210" s="257"/>
      <c r="BJ210" s="257"/>
      <c r="BK210" s="257"/>
      <c r="BL210" s="257"/>
      <c r="BM210" s="171">
        <f>COUNTIF(O210:AA210,"P")</f>
        <v>1</v>
      </c>
      <c r="BN210" s="172">
        <f>COUNTIF(AB210:AM210,"P")</f>
        <v>1</v>
      </c>
      <c r="BO210" s="172">
        <f>COUNTIF(AN210:AZ210,"P")</f>
        <v>1</v>
      </c>
      <c r="BP210" s="172">
        <f>COUNTIF(BA210:BL210,"P")</f>
        <v>1</v>
      </c>
      <c r="BQ210" s="172">
        <f t="shared" si="122"/>
        <v>4</v>
      </c>
      <c r="BR210" s="303">
        <f>+SUM(BM211)/(BM210)</f>
        <v>0</v>
      </c>
      <c r="BS210" s="303">
        <f>+SUM(BN211)/(BN210)</f>
        <v>0</v>
      </c>
      <c r="BT210" s="303">
        <f>+SUM(BO211)/(BO210)</f>
        <v>0</v>
      </c>
      <c r="BU210" s="303">
        <f>+SUM(BP211)/(BP210)</f>
        <v>0</v>
      </c>
      <c r="BV210" s="303">
        <f>+SUM(BQ211)/(BQ210)</f>
        <v>0</v>
      </c>
      <c r="BW210" s="214"/>
      <c r="BX210" s="205"/>
      <c r="BY210" s="205"/>
      <c r="BZ210" s="205"/>
    </row>
    <row r="211" spans="1:78" s="215" customFormat="1" ht="33.75" hidden="1" customHeight="1" outlineLevel="1" x14ac:dyDescent="0.25">
      <c r="A211" s="570"/>
      <c r="B211" s="640"/>
      <c r="C211" s="679"/>
      <c r="D211" s="432"/>
      <c r="E211" s="561"/>
      <c r="F211" s="638"/>
      <c r="G211" s="257" t="s">
        <v>80</v>
      </c>
      <c r="H211" s="458"/>
      <c r="I211" s="462"/>
      <c r="J211" s="462"/>
      <c r="K211" s="462"/>
      <c r="L211" s="462"/>
      <c r="M211" s="362"/>
      <c r="N211" s="352"/>
      <c r="O211" s="216"/>
      <c r="P211" s="216"/>
      <c r="Q211" s="216"/>
      <c r="R211" s="216"/>
      <c r="S211" s="216"/>
      <c r="T211" s="216"/>
      <c r="U211" s="216"/>
      <c r="V211" s="216"/>
      <c r="W211" s="216"/>
      <c r="X211" s="216"/>
      <c r="Y211" s="216"/>
      <c r="Z211" s="216"/>
      <c r="AA211" s="216"/>
      <c r="AB211" s="216"/>
      <c r="AC211" s="216"/>
      <c r="AD211" s="216"/>
      <c r="AE211" s="216"/>
      <c r="AF211" s="216"/>
      <c r="AG211" s="216"/>
      <c r="AH211" s="216"/>
      <c r="AI211" s="216"/>
      <c r="AJ211" s="216"/>
      <c r="AK211" s="216"/>
      <c r="AL211" s="216"/>
      <c r="AM211" s="216"/>
      <c r="AN211" s="216"/>
      <c r="AO211" s="216"/>
      <c r="AP211" s="216"/>
      <c r="AQ211" s="216"/>
      <c r="AR211" s="216"/>
      <c r="AS211" s="216"/>
      <c r="AT211" s="216"/>
      <c r="AU211" s="216"/>
      <c r="AV211" s="216"/>
      <c r="AW211" s="216"/>
      <c r="AX211" s="216"/>
      <c r="AY211" s="216"/>
      <c r="AZ211" s="216"/>
      <c r="BA211" s="216"/>
      <c r="BB211" s="216"/>
      <c r="BC211" s="216"/>
      <c r="BD211" s="216"/>
      <c r="BE211" s="216"/>
      <c r="BF211" s="216"/>
      <c r="BG211" s="216"/>
      <c r="BH211" s="216"/>
      <c r="BI211" s="216"/>
      <c r="BJ211" s="216"/>
      <c r="BK211" s="216"/>
      <c r="BL211" s="216"/>
      <c r="BM211" s="175">
        <f>COUNTIF(O211:AA211,"E")</f>
        <v>0</v>
      </c>
      <c r="BN211" s="176">
        <f>COUNTIF(AB211:AM211,"E")</f>
        <v>0</v>
      </c>
      <c r="BO211" s="176">
        <f>COUNTIF(AN211:AZ211,"E")</f>
        <v>0</v>
      </c>
      <c r="BP211" s="176">
        <f>COUNTIF(BA211:BL211,"E")</f>
        <v>0</v>
      </c>
      <c r="BQ211" s="177">
        <f t="shared" si="122"/>
        <v>0</v>
      </c>
      <c r="BR211" s="303"/>
      <c r="BS211" s="303"/>
      <c r="BT211" s="303"/>
      <c r="BU211" s="303"/>
      <c r="BV211" s="303"/>
      <c r="BW211" s="214"/>
      <c r="BX211" s="205"/>
      <c r="BY211" s="205"/>
      <c r="BZ211" s="205"/>
    </row>
    <row r="212" spans="1:78" s="215" customFormat="1" ht="18.75" hidden="1" customHeight="1" outlineLevel="1" x14ac:dyDescent="0.25">
      <c r="A212" s="647"/>
      <c r="B212" s="640"/>
      <c r="C212" s="679"/>
      <c r="D212" s="437" t="s">
        <v>277</v>
      </c>
      <c r="E212" s="560"/>
      <c r="F212" s="636" t="s">
        <v>278</v>
      </c>
      <c r="G212" s="257" t="s">
        <v>76</v>
      </c>
      <c r="H212" s="457" t="s">
        <v>77</v>
      </c>
      <c r="I212" s="462" t="s">
        <v>77</v>
      </c>
      <c r="J212" s="462" t="s">
        <v>77</v>
      </c>
      <c r="K212" s="462"/>
      <c r="L212" s="462" t="s">
        <v>77</v>
      </c>
      <c r="M212" s="361" t="s">
        <v>78</v>
      </c>
      <c r="N212" s="352" t="s">
        <v>267</v>
      </c>
      <c r="O212" s="218"/>
      <c r="P212" s="218"/>
      <c r="Q212" s="218"/>
      <c r="R212" s="218"/>
      <c r="S212" s="169"/>
      <c r="T212" s="218"/>
      <c r="U212" s="218"/>
      <c r="V212" s="169"/>
      <c r="W212" s="218"/>
      <c r="X212" s="218"/>
      <c r="Y212" s="218"/>
      <c r="Z212" s="218"/>
      <c r="AA212" s="218"/>
      <c r="AB212" s="218"/>
      <c r="AC212" s="218"/>
      <c r="AD212" s="218"/>
      <c r="AE212" s="218"/>
      <c r="AF212" s="218"/>
      <c r="AG212" s="218"/>
      <c r="AH212" s="218"/>
      <c r="AI212" s="218"/>
      <c r="AJ212" s="169" t="s">
        <v>76</v>
      </c>
      <c r="AK212" s="169"/>
      <c r="AL212" s="169"/>
      <c r="AM212" s="169"/>
      <c r="AN212" s="169"/>
      <c r="AO212" s="169"/>
      <c r="AP212" s="218"/>
      <c r="AQ212" s="218"/>
      <c r="AR212" s="218"/>
      <c r="AS212" s="218"/>
      <c r="AT212" s="218"/>
      <c r="AU212" s="218"/>
      <c r="AV212" s="169" t="s">
        <v>76</v>
      </c>
      <c r="AW212" s="218"/>
      <c r="AX212" s="218"/>
      <c r="AY212" s="218"/>
      <c r="AZ212" s="218"/>
      <c r="BA212" s="218"/>
      <c r="BB212" s="218"/>
      <c r="BC212" s="218"/>
      <c r="BD212" s="218"/>
      <c r="BE212" s="218"/>
      <c r="BF212" s="218"/>
      <c r="BG212" s="218"/>
      <c r="BH212" s="218"/>
      <c r="BI212" s="218"/>
      <c r="BJ212" s="218"/>
      <c r="BK212" s="218"/>
      <c r="BL212" s="218"/>
      <c r="BM212" s="171">
        <f>COUNTIF(O212:AA212,"P")</f>
        <v>0</v>
      </c>
      <c r="BN212" s="172">
        <f>COUNTIF(AB212:AM212,"P")</f>
        <v>1</v>
      </c>
      <c r="BO212" s="172">
        <f>COUNTIF(AN212:AZ212,"P")</f>
        <v>1</v>
      </c>
      <c r="BP212" s="172">
        <f>COUNTIF(BA212:BL212,"P")</f>
        <v>0</v>
      </c>
      <c r="BQ212" s="172">
        <f t="shared" si="122"/>
        <v>2</v>
      </c>
      <c r="BR212" s="303" t="e">
        <f>+SUM(BM213)/(BM212)</f>
        <v>#DIV/0!</v>
      </c>
      <c r="BS212" s="303">
        <f>+SUM(BN213)/(BN212)</f>
        <v>0</v>
      </c>
      <c r="BT212" s="303">
        <f>+SUM(BO213)/(BO212)</f>
        <v>0</v>
      </c>
      <c r="BU212" s="303" t="e">
        <f>+SUM(BP213)/(BP212)</f>
        <v>#DIV/0!</v>
      </c>
      <c r="BV212" s="303">
        <f>+SUM(BQ213)/(BQ212)</f>
        <v>0</v>
      </c>
      <c r="BW212" s="214"/>
      <c r="BX212" s="205"/>
      <c r="BY212" s="205"/>
      <c r="BZ212" s="205"/>
    </row>
    <row r="213" spans="1:78" s="215" customFormat="1" ht="21.75" hidden="1" customHeight="1" outlineLevel="1" x14ac:dyDescent="0.25">
      <c r="A213" s="648"/>
      <c r="B213" s="640"/>
      <c r="C213" s="679"/>
      <c r="D213" s="432"/>
      <c r="E213" s="561"/>
      <c r="F213" s="637"/>
      <c r="G213" s="257" t="s">
        <v>80</v>
      </c>
      <c r="H213" s="458"/>
      <c r="I213" s="462"/>
      <c r="J213" s="462"/>
      <c r="K213" s="462"/>
      <c r="L213" s="462"/>
      <c r="M213" s="362"/>
      <c r="N213" s="352"/>
      <c r="O213" s="216"/>
      <c r="P213" s="216"/>
      <c r="Q213" s="216"/>
      <c r="R213" s="216"/>
      <c r="S213" s="173"/>
      <c r="T213" s="216"/>
      <c r="U213" s="216"/>
      <c r="V213" s="216"/>
      <c r="W213" s="216"/>
      <c r="X213" s="216"/>
      <c r="Y213" s="216"/>
      <c r="Z213" s="216"/>
      <c r="AA213" s="216"/>
      <c r="AB213" s="216"/>
      <c r="AC213" s="216"/>
      <c r="AD213" s="216"/>
      <c r="AE213" s="216"/>
      <c r="AF213" s="216"/>
      <c r="AG213" s="216"/>
      <c r="AH213" s="216"/>
      <c r="AI213" s="216"/>
      <c r="AJ213" s="216"/>
      <c r="AK213" s="216"/>
      <c r="AL213" s="216"/>
      <c r="AM213" s="216"/>
      <c r="AN213" s="216"/>
      <c r="AO213" s="216"/>
      <c r="AP213" s="216"/>
      <c r="AQ213" s="216"/>
      <c r="AR213" s="216"/>
      <c r="AS213" s="216"/>
      <c r="AT213" s="216"/>
      <c r="AU213" s="216"/>
      <c r="AV213" s="216"/>
      <c r="AW213" s="216"/>
      <c r="AX213" s="216"/>
      <c r="AY213" s="216"/>
      <c r="AZ213" s="216"/>
      <c r="BA213" s="216"/>
      <c r="BB213" s="216"/>
      <c r="BC213" s="216"/>
      <c r="BD213" s="216"/>
      <c r="BE213" s="216"/>
      <c r="BF213" s="216"/>
      <c r="BG213" s="216"/>
      <c r="BH213" s="216"/>
      <c r="BI213" s="216"/>
      <c r="BJ213" s="216"/>
      <c r="BK213" s="216"/>
      <c r="BL213" s="216"/>
      <c r="BM213" s="175">
        <f>COUNTIF(O213:AA213,"E")</f>
        <v>0</v>
      </c>
      <c r="BN213" s="176">
        <f>COUNTIF(AB213:AM213,"E")</f>
        <v>0</v>
      </c>
      <c r="BO213" s="176">
        <f>COUNTIF(AN213:AZ213,"E")</f>
        <v>0</v>
      </c>
      <c r="BP213" s="176">
        <f>COUNTIF(BA213:BL213,"E")</f>
        <v>0</v>
      </c>
      <c r="BQ213" s="177">
        <f t="shared" si="122"/>
        <v>0</v>
      </c>
      <c r="BR213" s="303"/>
      <c r="BS213" s="303"/>
      <c r="BT213" s="303"/>
      <c r="BU213" s="303"/>
      <c r="BV213" s="303"/>
      <c r="BW213" s="214"/>
      <c r="BX213" s="205"/>
      <c r="BY213" s="205"/>
      <c r="BZ213" s="205"/>
    </row>
    <row r="214" spans="1:78" s="205" customFormat="1" ht="23.25" hidden="1" customHeight="1" outlineLevel="1" x14ac:dyDescent="0.25">
      <c r="A214" s="657"/>
      <c r="B214" s="640"/>
      <c r="C214" s="679"/>
      <c r="D214" s="437" t="s">
        <v>210</v>
      </c>
      <c r="E214" s="560"/>
      <c r="F214" s="638" t="s">
        <v>279</v>
      </c>
      <c r="G214" s="211" t="s">
        <v>76</v>
      </c>
      <c r="H214" s="353" t="s">
        <v>77</v>
      </c>
      <c r="I214" s="363" t="s">
        <v>77</v>
      </c>
      <c r="J214" s="363"/>
      <c r="K214" s="363"/>
      <c r="L214" s="363" t="s">
        <v>77</v>
      </c>
      <c r="M214" s="361" t="s">
        <v>78</v>
      </c>
      <c r="N214" s="352" t="s">
        <v>267</v>
      </c>
      <c r="O214" s="169"/>
      <c r="P214" s="169"/>
      <c r="Q214" s="169"/>
      <c r="R214" s="169"/>
      <c r="S214" s="169"/>
      <c r="T214" s="170"/>
      <c r="U214" s="170"/>
      <c r="V214" s="170"/>
      <c r="W214" s="169"/>
      <c r="X214" s="170"/>
      <c r="Y214" s="170"/>
      <c r="Z214" s="169"/>
      <c r="AA214" s="169"/>
      <c r="AB214" s="169" t="s">
        <v>76</v>
      </c>
      <c r="AC214" s="170"/>
      <c r="AD214" s="169"/>
      <c r="AE214" s="169"/>
      <c r="AF214" s="169"/>
      <c r="AG214" s="169"/>
      <c r="AH214" s="169"/>
      <c r="AI214" s="169"/>
      <c r="AJ214" s="169"/>
      <c r="AK214" s="169"/>
      <c r="AL214" s="169"/>
      <c r="AM214" s="169"/>
      <c r="AN214" s="169" t="s">
        <v>76</v>
      </c>
      <c r="AO214" s="169"/>
      <c r="AP214" s="169"/>
      <c r="AQ214" s="169"/>
      <c r="AR214" s="169"/>
      <c r="AS214" s="169"/>
      <c r="AT214" s="169"/>
      <c r="AU214" s="169"/>
      <c r="AV214" s="169"/>
      <c r="AW214" s="169"/>
      <c r="AX214" s="169"/>
      <c r="AY214" s="169"/>
      <c r="AZ214" s="169"/>
      <c r="BA214" s="169" t="s">
        <v>76</v>
      </c>
      <c r="BB214" s="169"/>
      <c r="BC214" s="169"/>
      <c r="BD214" s="169"/>
      <c r="BE214" s="169"/>
      <c r="BF214" s="169"/>
      <c r="BG214" s="211"/>
      <c r="BH214" s="211"/>
      <c r="BI214" s="211"/>
      <c r="BJ214" s="169" t="s">
        <v>76</v>
      </c>
      <c r="BK214" s="211"/>
      <c r="BL214" s="211"/>
      <c r="BM214" s="171">
        <f>COUNTIF(O214:AA214,"P")</f>
        <v>0</v>
      </c>
      <c r="BN214" s="172">
        <f>COUNTIF(AB214:AM214,"P")</f>
        <v>1</v>
      </c>
      <c r="BO214" s="172">
        <f>COUNTIF(AN214:AZ214,"P")</f>
        <v>1</v>
      </c>
      <c r="BP214" s="172">
        <f>COUNTIF(BA214:BL214,"P")</f>
        <v>2</v>
      </c>
      <c r="BQ214" s="172">
        <f t="shared" si="122"/>
        <v>4</v>
      </c>
      <c r="BR214" s="303" t="e">
        <f>+SUM(BM215)/(BM214)</f>
        <v>#DIV/0!</v>
      </c>
      <c r="BS214" s="303">
        <f>+SUM(BN215)/(BN214)</f>
        <v>0</v>
      </c>
      <c r="BT214" s="303">
        <f>+SUM(BO215)/(BO214)</f>
        <v>0</v>
      </c>
      <c r="BU214" s="303">
        <f>+SUM(BP215)/(BP214)</f>
        <v>0</v>
      </c>
      <c r="BV214" s="303">
        <f>+SUM(BQ215)/(BQ214)</f>
        <v>0</v>
      </c>
      <c r="BW214" s="149"/>
    </row>
    <row r="215" spans="1:78" s="205" customFormat="1" ht="25.5" hidden="1" customHeight="1" outlineLevel="1" thickBot="1" x14ac:dyDescent="0.3">
      <c r="A215" s="570"/>
      <c r="B215" s="640"/>
      <c r="C215" s="679"/>
      <c r="D215" s="789"/>
      <c r="E215" s="790"/>
      <c r="F215" s="788"/>
      <c r="G215" s="211" t="s">
        <v>80</v>
      </c>
      <c r="H215" s="770"/>
      <c r="I215" s="631"/>
      <c r="J215" s="631"/>
      <c r="K215" s="631"/>
      <c r="L215" s="631"/>
      <c r="M215" s="362"/>
      <c r="N215" s="352"/>
      <c r="O215" s="173"/>
      <c r="P215" s="173"/>
      <c r="Q215" s="173"/>
      <c r="R215" s="173"/>
      <c r="S215" s="173"/>
      <c r="T215" s="173"/>
      <c r="U215" s="173"/>
      <c r="V215" s="173"/>
      <c r="W215" s="173"/>
      <c r="X215" s="173"/>
      <c r="Y215" s="173"/>
      <c r="Z215" s="173"/>
      <c r="AA215" s="173"/>
      <c r="AB215" s="173"/>
      <c r="AC215" s="173"/>
      <c r="AD215" s="173"/>
      <c r="AE215" s="173"/>
      <c r="AF215" s="173"/>
      <c r="AG215" s="173"/>
      <c r="AH215" s="173"/>
      <c r="AI215" s="173"/>
      <c r="AJ215" s="173"/>
      <c r="AK215" s="173"/>
      <c r="AL215" s="173"/>
      <c r="AM215" s="173"/>
      <c r="AN215" s="173"/>
      <c r="AO215" s="173"/>
      <c r="AP215" s="173"/>
      <c r="AQ215" s="173"/>
      <c r="AR215" s="173"/>
      <c r="AS215" s="173"/>
      <c r="AT215" s="173"/>
      <c r="AU215" s="173"/>
      <c r="AV215" s="173"/>
      <c r="AW215" s="173"/>
      <c r="AX215" s="173"/>
      <c r="AY215" s="173"/>
      <c r="AZ215" s="173"/>
      <c r="BA215" s="173"/>
      <c r="BB215" s="173"/>
      <c r="BC215" s="173"/>
      <c r="BD215" s="173"/>
      <c r="BE215" s="173"/>
      <c r="BF215" s="173"/>
      <c r="BG215" s="173"/>
      <c r="BH215" s="173"/>
      <c r="BI215" s="173"/>
      <c r="BJ215" s="173"/>
      <c r="BK215" s="173"/>
      <c r="BL215" s="173"/>
      <c r="BM215" s="175">
        <f>COUNTIF(O215:AA215,"E")</f>
        <v>0</v>
      </c>
      <c r="BN215" s="176">
        <f>COUNTIF(AB215:AM215,"E")</f>
        <v>0</v>
      </c>
      <c r="BO215" s="176">
        <f>COUNTIF(AN215:AZ215,"E")</f>
        <v>0</v>
      </c>
      <c r="BP215" s="176">
        <f>COUNTIF(BA215:BL215,"E")</f>
        <v>0</v>
      </c>
      <c r="BQ215" s="177">
        <f t="shared" si="122"/>
        <v>0</v>
      </c>
      <c r="BR215" s="303"/>
      <c r="BS215" s="303"/>
      <c r="BT215" s="303"/>
      <c r="BU215" s="303"/>
      <c r="BV215" s="303"/>
      <c r="BW215" s="149"/>
    </row>
    <row r="216" spans="1:78" s="149" customFormat="1" ht="18" customHeight="1" collapsed="1" x14ac:dyDescent="0.25">
      <c r="A216" s="714"/>
      <c r="B216" s="639"/>
      <c r="C216" s="663"/>
      <c r="D216" s="727" t="s">
        <v>280</v>
      </c>
      <c r="E216" s="728"/>
      <c r="F216" s="632" t="s">
        <v>191</v>
      </c>
      <c r="G216" s="211" t="s">
        <v>76</v>
      </c>
      <c r="H216" s="363" t="s">
        <v>77</v>
      </c>
      <c r="I216" s="363" t="s">
        <v>77</v>
      </c>
      <c r="J216" s="363"/>
      <c r="K216" s="363" t="s">
        <v>77</v>
      </c>
      <c r="L216" s="363" t="s">
        <v>77</v>
      </c>
      <c r="M216" s="361" t="s">
        <v>281</v>
      </c>
      <c r="N216" s="352" t="s">
        <v>79</v>
      </c>
      <c r="O216" s="165">
        <f>COUNTIF(O220:O227,"P")</f>
        <v>0</v>
      </c>
      <c r="P216" s="165">
        <f t="shared" ref="P216:BL216" si="123">COUNTIF(P220:P227,"P")</f>
        <v>1</v>
      </c>
      <c r="Q216" s="165">
        <f t="shared" si="123"/>
        <v>1</v>
      </c>
      <c r="R216" s="165">
        <f t="shared" si="123"/>
        <v>1</v>
      </c>
      <c r="S216" s="165">
        <f t="shared" si="123"/>
        <v>1</v>
      </c>
      <c r="T216" s="165">
        <f t="shared" si="123"/>
        <v>1</v>
      </c>
      <c r="U216" s="165">
        <f t="shared" si="123"/>
        <v>1</v>
      </c>
      <c r="V216" s="165">
        <f t="shared" si="123"/>
        <v>1</v>
      </c>
      <c r="W216" s="165">
        <f t="shared" si="123"/>
        <v>1</v>
      </c>
      <c r="X216" s="165">
        <f t="shared" si="123"/>
        <v>1</v>
      </c>
      <c r="Y216" s="165">
        <f t="shared" si="123"/>
        <v>0</v>
      </c>
      <c r="Z216" s="165">
        <f>COUNTIF(Z220:Z227,"P")</f>
        <v>1</v>
      </c>
      <c r="AA216" s="165"/>
      <c r="AB216" s="165">
        <f t="shared" si="123"/>
        <v>0</v>
      </c>
      <c r="AC216" s="165">
        <f t="shared" si="123"/>
        <v>0</v>
      </c>
      <c r="AD216" s="165">
        <f t="shared" si="123"/>
        <v>0</v>
      </c>
      <c r="AE216" s="165">
        <f t="shared" si="123"/>
        <v>0</v>
      </c>
      <c r="AF216" s="165">
        <f t="shared" si="123"/>
        <v>1</v>
      </c>
      <c r="AG216" s="165">
        <f t="shared" si="123"/>
        <v>1</v>
      </c>
      <c r="AH216" s="165">
        <f t="shared" si="123"/>
        <v>0</v>
      </c>
      <c r="AI216" s="165">
        <f t="shared" si="123"/>
        <v>0</v>
      </c>
      <c r="AJ216" s="165">
        <f t="shared" si="123"/>
        <v>0</v>
      </c>
      <c r="AK216" s="165">
        <f t="shared" si="123"/>
        <v>0</v>
      </c>
      <c r="AL216" s="165">
        <f t="shared" si="123"/>
        <v>0</v>
      </c>
      <c r="AM216" s="165">
        <f t="shared" si="123"/>
        <v>0</v>
      </c>
      <c r="AN216" s="165">
        <f t="shared" si="123"/>
        <v>0</v>
      </c>
      <c r="AO216" s="165">
        <f t="shared" si="123"/>
        <v>0</v>
      </c>
      <c r="AP216" s="165">
        <f t="shared" si="123"/>
        <v>0</v>
      </c>
      <c r="AQ216" s="165">
        <f t="shared" si="123"/>
        <v>0</v>
      </c>
      <c r="AR216" s="165">
        <f t="shared" si="123"/>
        <v>1</v>
      </c>
      <c r="AS216" s="165">
        <f t="shared" si="123"/>
        <v>0</v>
      </c>
      <c r="AT216" s="165">
        <f t="shared" si="123"/>
        <v>1</v>
      </c>
      <c r="AU216" s="165">
        <f t="shared" si="123"/>
        <v>1</v>
      </c>
      <c r="AV216" s="165">
        <f t="shared" si="123"/>
        <v>1</v>
      </c>
      <c r="AW216" s="165">
        <f t="shared" si="123"/>
        <v>0</v>
      </c>
      <c r="AX216" s="165">
        <f t="shared" si="123"/>
        <v>1</v>
      </c>
      <c r="AY216" s="165">
        <f t="shared" si="123"/>
        <v>1</v>
      </c>
      <c r="AZ216" s="165">
        <f t="shared" si="123"/>
        <v>0</v>
      </c>
      <c r="BA216" s="165">
        <f t="shared" si="123"/>
        <v>1</v>
      </c>
      <c r="BB216" s="165">
        <f t="shared" si="123"/>
        <v>1</v>
      </c>
      <c r="BC216" s="165">
        <f t="shared" si="123"/>
        <v>1</v>
      </c>
      <c r="BD216" s="165">
        <f t="shared" si="123"/>
        <v>1</v>
      </c>
      <c r="BE216" s="165">
        <f t="shared" si="123"/>
        <v>1</v>
      </c>
      <c r="BF216" s="165">
        <f t="shared" si="123"/>
        <v>1</v>
      </c>
      <c r="BG216" s="165">
        <f t="shared" si="123"/>
        <v>1</v>
      </c>
      <c r="BH216" s="165">
        <f t="shared" si="123"/>
        <v>1</v>
      </c>
      <c r="BI216" s="165">
        <f t="shared" si="123"/>
        <v>1</v>
      </c>
      <c r="BJ216" s="165">
        <f t="shared" si="123"/>
        <v>1</v>
      </c>
      <c r="BK216" s="165">
        <f t="shared" si="123"/>
        <v>0</v>
      </c>
      <c r="BL216" s="165">
        <f t="shared" si="123"/>
        <v>0</v>
      </c>
      <c r="BM216" s="301" t="e">
        <f>+SUM(BM221+BM223+BM227+BM231+BM233+BM235+BM237+BM239+#REF!)/SUM(BM220+BM222+BM226+BM230+BM232+BM234+BM236+BM238+#REF!)</f>
        <v>#REF!</v>
      </c>
      <c r="BN216" s="301" t="e">
        <f>+SUM(BN221+BN223+BN227+BN231+BN233+BN235+BN237+BN239+#REF!)/SUM(BN220+BN222+BN226+BN230+BN232+BN234+BN236+BN238+#REF!)</f>
        <v>#REF!</v>
      </c>
      <c r="BO216" s="301" t="e">
        <f>+SUM(BO221+BO223+BO227+BO231+BO233+BO235+BO237+BO239+#REF!)/SUM(BO220+BO222+BO226+BO230+BO232+BO234+BO236+BO238+#REF!)</f>
        <v>#REF!</v>
      </c>
      <c r="BP216" s="301" t="e">
        <f>+SUM(BP221+BP223+BP227+BP231+BP233+BP235+BP237+BP239+#REF!)/SUM(BP220+BP222+BP226+BP230+BP232+BP234+BP236+BP238+#REF!)</f>
        <v>#REF!</v>
      </c>
      <c r="BQ216" s="301" t="e">
        <f>+SUM(BQ221+BQ223+BQ227+BQ231+BQ233+BQ235+BQ237+BQ239+#REF!)/SUM(BQ220+BQ222+BQ226+BQ230+BQ232+BQ234+BQ236+BQ238+#REF!)</f>
        <v>#REF!</v>
      </c>
      <c r="BR216" s="301"/>
      <c r="BS216" s="301"/>
      <c r="BT216" s="301"/>
      <c r="BU216" s="301"/>
      <c r="BV216" s="301"/>
      <c r="BX216" s="205"/>
      <c r="BY216" s="205"/>
      <c r="BZ216" s="205"/>
    </row>
    <row r="217" spans="1:78" s="149" customFormat="1" ht="19.5" customHeight="1" thickBot="1" x14ac:dyDescent="0.3">
      <c r="A217" s="714"/>
      <c r="B217" s="641"/>
      <c r="C217" s="439"/>
      <c r="D217" s="651"/>
      <c r="E217" s="652"/>
      <c r="F217" s="633"/>
      <c r="G217" s="211" t="s">
        <v>80</v>
      </c>
      <c r="H217" s="353"/>
      <c r="I217" s="353"/>
      <c r="J217" s="353"/>
      <c r="K217" s="353"/>
      <c r="L217" s="353"/>
      <c r="M217" s="362"/>
      <c r="N217" s="352"/>
      <c r="O217" s="166">
        <f>COUNTIF(O220:O227,"E")</f>
        <v>0</v>
      </c>
      <c r="P217" s="166">
        <f t="shared" ref="P217:BL217" si="124">COUNTIF(P220:P227,"E")</f>
        <v>0</v>
      </c>
      <c r="Q217" s="166">
        <f t="shared" si="124"/>
        <v>0</v>
      </c>
      <c r="R217" s="166">
        <f t="shared" si="124"/>
        <v>0</v>
      </c>
      <c r="S217" s="166">
        <f t="shared" si="124"/>
        <v>0</v>
      </c>
      <c r="T217" s="166">
        <f t="shared" si="124"/>
        <v>0</v>
      </c>
      <c r="U217" s="166">
        <f t="shared" si="124"/>
        <v>0</v>
      </c>
      <c r="V217" s="166">
        <f t="shared" si="124"/>
        <v>0</v>
      </c>
      <c r="W217" s="166">
        <f t="shared" si="124"/>
        <v>0</v>
      </c>
      <c r="X217" s="166">
        <f t="shared" si="124"/>
        <v>0</v>
      </c>
      <c r="Y217" s="166">
        <f t="shared" si="124"/>
        <v>0</v>
      </c>
      <c r="Z217" s="166">
        <f t="shared" si="124"/>
        <v>0</v>
      </c>
      <c r="AA217" s="166"/>
      <c r="AB217" s="166">
        <f t="shared" si="124"/>
        <v>0</v>
      </c>
      <c r="AC217" s="166">
        <f t="shared" si="124"/>
        <v>0</v>
      </c>
      <c r="AD217" s="166">
        <f t="shared" si="124"/>
        <v>0</v>
      </c>
      <c r="AE217" s="166">
        <f t="shared" si="124"/>
        <v>0</v>
      </c>
      <c r="AF217" s="166">
        <f t="shared" si="124"/>
        <v>0</v>
      </c>
      <c r="AG217" s="166">
        <f t="shared" si="124"/>
        <v>0</v>
      </c>
      <c r="AH217" s="166">
        <f t="shared" si="124"/>
        <v>0</v>
      </c>
      <c r="AI217" s="166">
        <f t="shared" si="124"/>
        <v>0</v>
      </c>
      <c r="AJ217" s="166">
        <f t="shared" si="124"/>
        <v>0</v>
      </c>
      <c r="AK217" s="166">
        <f t="shared" si="124"/>
        <v>0</v>
      </c>
      <c r="AL217" s="166">
        <f t="shared" si="124"/>
        <v>0</v>
      </c>
      <c r="AM217" s="166">
        <f t="shared" si="124"/>
        <v>0</v>
      </c>
      <c r="AN217" s="166">
        <f t="shared" si="124"/>
        <v>0</v>
      </c>
      <c r="AO217" s="166">
        <f t="shared" si="124"/>
        <v>0</v>
      </c>
      <c r="AP217" s="166">
        <f t="shared" si="124"/>
        <v>0</v>
      </c>
      <c r="AQ217" s="166">
        <f t="shared" si="124"/>
        <v>0</v>
      </c>
      <c r="AR217" s="166">
        <f t="shared" si="124"/>
        <v>0</v>
      </c>
      <c r="AS217" s="166">
        <f t="shared" si="124"/>
        <v>0</v>
      </c>
      <c r="AT217" s="166">
        <f t="shared" si="124"/>
        <v>0</v>
      </c>
      <c r="AU217" s="166">
        <f t="shared" si="124"/>
        <v>0</v>
      </c>
      <c r="AV217" s="166">
        <f t="shared" si="124"/>
        <v>0</v>
      </c>
      <c r="AW217" s="166">
        <f t="shared" si="124"/>
        <v>0</v>
      </c>
      <c r="AX217" s="166">
        <f t="shared" si="124"/>
        <v>0</v>
      </c>
      <c r="AY217" s="166">
        <f t="shared" si="124"/>
        <v>0</v>
      </c>
      <c r="AZ217" s="166">
        <f t="shared" si="124"/>
        <v>0</v>
      </c>
      <c r="BA217" s="166">
        <f t="shared" si="124"/>
        <v>0</v>
      </c>
      <c r="BB217" s="166">
        <f t="shared" si="124"/>
        <v>0</v>
      </c>
      <c r="BC217" s="166">
        <f t="shared" si="124"/>
        <v>0</v>
      </c>
      <c r="BD217" s="166">
        <f t="shared" si="124"/>
        <v>0</v>
      </c>
      <c r="BE217" s="166">
        <f t="shared" si="124"/>
        <v>0</v>
      </c>
      <c r="BF217" s="166">
        <f t="shared" si="124"/>
        <v>0</v>
      </c>
      <c r="BG217" s="166">
        <f t="shared" si="124"/>
        <v>0</v>
      </c>
      <c r="BH217" s="166">
        <f t="shared" si="124"/>
        <v>0</v>
      </c>
      <c r="BI217" s="166">
        <f t="shared" si="124"/>
        <v>0</v>
      </c>
      <c r="BJ217" s="166">
        <f t="shared" si="124"/>
        <v>0</v>
      </c>
      <c r="BK217" s="166">
        <f t="shared" si="124"/>
        <v>0</v>
      </c>
      <c r="BL217" s="166">
        <f t="shared" si="124"/>
        <v>0</v>
      </c>
      <c r="BM217" s="302"/>
      <c r="BN217" s="302"/>
      <c r="BO217" s="302"/>
      <c r="BP217" s="302"/>
      <c r="BQ217" s="302"/>
      <c r="BR217" s="302"/>
      <c r="BS217" s="302"/>
      <c r="BT217" s="302"/>
      <c r="BU217" s="302"/>
      <c r="BV217" s="302"/>
      <c r="BX217" s="205"/>
      <c r="BY217" s="205"/>
      <c r="BZ217" s="205"/>
    </row>
    <row r="218" spans="1:78" s="149" customFormat="1" ht="19.5" hidden="1" customHeight="1" outlineLevel="1" x14ac:dyDescent="0.25">
      <c r="A218" s="219"/>
      <c r="B218" s="142"/>
      <c r="C218" s="439"/>
      <c r="D218" s="666" t="s">
        <v>628</v>
      </c>
      <c r="E218" s="667"/>
      <c r="F218" s="438"/>
      <c r="G218" s="211" t="s">
        <v>76</v>
      </c>
      <c r="H218" s="363" t="s">
        <v>77</v>
      </c>
      <c r="I218" s="363" t="s">
        <v>77</v>
      </c>
      <c r="J218" s="363"/>
      <c r="K218" s="363" t="s">
        <v>77</v>
      </c>
      <c r="L218" s="363" t="s">
        <v>77</v>
      </c>
      <c r="M218" s="361" t="s">
        <v>281</v>
      </c>
      <c r="N218" s="352" t="s">
        <v>79</v>
      </c>
      <c r="O218" s="211"/>
      <c r="P218" s="211"/>
      <c r="Q218" s="211"/>
      <c r="R218" s="211"/>
      <c r="S218" s="211"/>
      <c r="T218" s="211"/>
      <c r="U218" s="211"/>
      <c r="V218" s="211"/>
      <c r="W218" s="211"/>
      <c r="X218" s="211"/>
      <c r="Y218" s="211" t="s">
        <v>76</v>
      </c>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171">
        <f>COUNTIF(O218:AA218,"P")</f>
        <v>1</v>
      </c>
      <c r="BN218" s="172">
        <f>COUNTIF(AB218:AM218,"P")</f>
        <v>0</v>
      </c>
      <c r="BO218" s="172">
        <f>COUNTIF(AN218:AZ218,"P")</f>
        <v>0</v>
      </c>
      <c r="BP218" s="172">
        <f>COUNTIF(BA218:BL218,"P")</f>
        <v>0</v>
      </c>
      <c r="BQ218" s="172">
        <f t="shared" ref="BQ218:BQ219" si="125">SUM(BM218:BP218)</f>
        <v>1</v>
      </c>
      <c r="BR218" s="303">
        <f>+SUM(BM219)/(BM218)</f>
        <v>0</v>
      </c>
      <c r="BS218" s="303" t="e">
        <f>+SUM(BN219)/(BN218)</f>
        <v>#DIV/0!</v>
      </c>
      <c r="BT218" s="303" t="e">
        <f>+SUM(BO219)/(BO218)</f>
        <v>#DIV/0!</v>
      </c>
      <c r="BU218" s="303" t="e">
        <f>+SUM(BP219)/(BP218)</f>
        <v>#DIV/0!</v>
      </c>
      <c r="BV218" s="303">
        <f>+SUM(BQ219)/(BQ218)</f>
        <v>0</v>
      </c>
      <c r="BX218" s="205"/>
      <c r="BY218" s="205"/>
      <c r="BZ218" s="205"/>
    </row>
    <row r="219" spans="1:78" s="149" customFormat="1" ht="20.25" hidden="1" customHeight="1" outlineLevel="1" x14ac:dyDescent="0.25">
      <c r="A219" s="219"/>
      <c r="B219" s="142"/>
      <c r="C219" s="439"/>
      <c r="D219" s="668"/>
      <c r="E219" s="669"/>
      <c r="F219" s="438"/>
      <c r="G219" s="211" t="s">
        <v>80</v>
      </c>
      <c r="H219" s="353"/>
      <c r="I219" s="353"/>
      <c r="J219" s="353"/>
      <c r="K219" s="353"/>
      <c r="L219" s="353"/>
      <c r="M219" s="362"/>
      <c r="N219" s="352"/>
      <c r="O219" s="173"/>
      <c r="P219" s="173"/>
      <c r="Q219" s="173"/>
      <c r="R219" s="173"/>
      <c r="S219" s="173"/>
      <c r="T219" s="173"/>
      <c r="U219" s="174"/>
      <c r="V219" s="174"/>
      <c r="W219" s="174"/>
      <c r="X219" s="174"/>
      <c r="Y219" s="174"/>
      <c r="Z219" s="174"/>
      <c r="AA219" s="174"/>
      <c r="AB219" s="174"/>
      <c r="AC219" s="174"/>
      <c r="AD219" s="208"/>
      <c r="AE219" s="174"/>
      <c r="AF219" s="174"/>
      <c r="AG219" s="174"/>
      <c r="AH219" s="174"/>
      <c r="AI219" s="174"/>
      <c r="AJ219" s="208"/>
      <c r="AK219" s="174"/>
      <c r="AL219" s="174"/>
      <c r="AM219" s="220"/>
      <c r="AN219" s="220"/>
      <c r="AO219" s="220"/>
      <c r="AP219" s="220"/>
      <c r="AQ219" s="220"/>
      <c r="AR219" s="220"/>
      <c r="AS219" s="220"/>
      <c r="AT219" s="220"/>
      <c r="AU219" s="220"/>
      <c r="AV219" s="220"/>
      <c r="AW219" s="220"/>
      <c r="AX219" s="220"/>
      <c r="AY219" s="220"/>
      <c r="AZ219" s="220"/>
      <c r="BA219" s="220"/>
      <c r="BB219" s="174"/>
      <c r="BC219" s="174"/>
      <c r="BD219" s="174"/>
      <c r="BE219" s="174"/>
      <c r="BF219" s="174"/>
      <c r="BG219" s="174"/>
      <c r="BH219" s="174"/>
      <c r="BI219" s="174"/>
      <c r="BJ219" s="174"/>
      <c r="BK219" s="174"/>
      <c r="BL219" s="174"/>
      <c r="BM219" s="175">
        <f>COUNTIF(O219:AA219,"E")</f>
        <v>0</v>
      </c>
      <c r="BN219" s="176">
        <f>COUNTIF(AB219:AM219,"E")</f>
        <v>0</v>
      </c>
      <c r="BO219" s="176">
        <f>COUNTIF(AN219:AZ219,"E")</f>
        <v>0</v>
      </c>
      <c r="BP219" s="176">
        <f>COUNTIF(BA219:BL219,"E")</f>
        <v>0</v>
      </c>
      <c r="BQ219" s="177">
        <f t="shared" si="125"/>
        <v>0</v>
      </c>
      <c r="BR219" s="303"/>
      <c r="BS219" s="303"/>
      <c r="BT219" s="303"/>
      <c r="BU219" s="303"/>
      <c r="BV219" s="303"/>
      <c r="BX219" s="205"/>
      <c r="BY219" s="205"/>
      <c r="BZ219" s="205"/>
    </row>
    <row r="220" spans="1:78" s="205" customFormat="1" ht="20.25" hidden="1" customHeight="1" outlineLevel="1" x14ac:dyDescent="0.25">
      <c r="A220" s="657"/>
      <c r="B220" s="639"/>
      <c r="C220" s="439"/>
      <c r="D220" s="666" t="s">
        <v>282</v>
      </c>
      <c r="E220" s="667"/>
      <c r="F220" s="438"/>
      <c r="G220" s="211" t="s">
        <v>76</v>
      </c>
      <c r="H220" s="363" t="s">
        <v>77</v>
      </c>
      <c r="I220" s="363" t="s">
        <v>77</v>
      </c>
      <c r="J220" s="363"/>
      <c r="K220" s="363" t="s">
        <v>77</v>
      </c>
      <c r="L220" s="363" t="s">
        <v>77</v>
      </c>
      <c r="M220" s="361" t="s">
        <v>281</v>
      </c>
      <c r="N220" s="352" t="s">
        <v>79</v>
      </c>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t="s">
        <v>76</v>
      </c>
      <c r="AU220" s="211" t="s">
        <v>76</v>
      </c>
      <c r="AV220" s="211"/>
      <c r="AW220" s="211"/>
      <c r="AX220" s="211"/>
      <c r="AY220" s="211"/>
      <c r="AZ220" s="211"/>
      <c r="BA220" s="211"/>
      <c r="BB220" s="211"/>
      <c r="BC220" s="211"/>
      <c r="BD220" s="211"/>
      <c r="BE220" s="211"/>
      <c r="BF220" s="211"/>
      <c r="BG220" s="211"/>
      <c r="BH220" s="211"/>
      <c r="BI220" s="211"/>
      <c r="BJ220" s="211"/>
      <c r="BK220" s="211"/>
      <c r="BL220" s="211"/>
      <c r="BM220" s="171">
        <f>COUNTIF(O220:AA220,"P")</f>
        <v>0</v>
      </c>
      <c r="BN220" s="172">
        <f>COUNTIF(AB220:AM220,"P")</f>
        <v>0</v>
      </c>
      <c r="BO220" s="172">
        <f>COUNTIF(AN220:AZ220,"P")</f>
        <v>2</v>
      </c>
      <c r="BP220" s="172">
        <f>COUNTIF(BA220:BL220,"P")</f>
        <v>0</v>
      </c>
      <c r="BQ220" s="172">
        <f t="shared" ref="BQ220:BQ227" si="126">SUM(BM220:BP220)</f>
        <v>2</v>
      </c>
      <c r="BR220" s="303" t="e">
        <f>+SUM(BM221)/(BM220)</f>
        <v>#DIV/0!</v>
      </c>
      <c r="BS220" s="303" t="e">
        <f>+SUM(BN221)/(BN220)</f>
        <v>#DIV/0!</v>
      </c>
      <c r="BT220" s="303">
        <f>+SUM(BO221)/(BO220)</f>
        <v>0</v>
      </c>
      <c r="BU220" s="303" t="e">
        <f>+SUM(BP221)/(BP220)</f>
        <v>#DIV/0!</v>
      </c>
      <c r="BV220" s="303">
        <f>+SUM(BQ221)/(BQ220)</f>
        <v>0</v>
      </c>
      <c r="BW220" s="149"/>
    </row>
    <row r="221" spans="1:78" s="205" customFormat="1" ht="22.5" hidden="1" customHeight="1" outlineLevel="1" x14ac:dyDescent="0.25">
      <c r="A221" s="570"/>
      <c r="B221" s="640"/>
      <c r="C221" s="439"/>
      <c r="D221" s="668"/>
      <c r="E221" s="669"/>
      <c r="F221" s="438"/>
      <c r="G221" s="211" t="s">
        <v>80</v>
      </c>
      <c r="H221" s="353"/>
      <c r="I221" s="353"/>
      <c r="J221" s="353"/>
      <c r="K221" s="353"/>
      <c r="L221" s="353"/>
      <c r="M221" s="362"/>
      <c r="N221" s="352"/>
      <c r="O221" s="173"/>
      <c r="P221" s="173"/>
      <c r="Q221" s="173"/>
      <c r="R221" s="173"/>
      <c r="S221" s="173"/>
      <c r="T221" s="173"/>
      <c r="U221" s="174"/>
      <c r="V221" s="174"/>
      <c r="W221" s="174"/>
      <c r="X221" s="174"/>
      <c r="Y221" s="174"/>
      <c r="Z221" s="174"/>
      <c r="AA221" s="174"/>
      <c r="AB221" s="174"/>
      <c r="AC221" s="208"/>
      <c r="AD221" s="174"/>
      <c r="AE221" s="208"/>
      <c r="AF221" s="174"/>
      <c r="AG221" s="174"/>
      <c r="AH221" s="174"/>
      <c r="AI221" s="174"/>
      <c r="AJ221" s="208"/>
      <c r="AK221" s="174"/>
      <c r="AL221" s="174"/>
      <c r="AM221" s="220"/>
      <c r="AN221" s="220"/>
      <c r="AO221" s="220"/>
      <c r="AP221" s="220"/>
      <c r="AQ221" s="220"/>
      <c r="AR221" s="220"/>
      <c r="AS221" s="220"/>
      <c r="AT221" s="220"/>
      <c r="AU221" s="220"/>
      <c r="AV221" s="220"/>
      <c r="AW221" s="220"/>
      <c r="AX221" s="220"/>
      <c r="AY221" s="220"/>
      <c r="AZ221" s="220"/>
      <c r="BA221" s="220"/>
      <c r="BB221" s="174"/>
      <c r="BC221" s="174"/>
      <c r="BD221" s="174"/>
      <c r="BE221" s="174"/>
      <c r="BF221" s="174"/>
      <c r="BG221" s="174"/>
      <c r="BH221" s="174"/>
      <c r="BI221" s="174"/>
      <c r="BJ221" s="174"/>
      <c r="BK221" s="174"/>
      <c r="BL221" s="174"/>
      <c r="BM221" s="175">
        <f>COUNTIF(O221:AA221,"E")</f>
        <v>0</v>
      </c>
      <c r="BN221" s="176">
        <f>COUNTIF(AB221:AM221,"E")</f>
        <v>0</v>
      </c>
      <c r="BO221" s="176">
        <f>COUNTIF(AN221:AZ221,"E")</f>
        <v>0</v>
      </c>
      <c r="BP221" s="176">
        <f>COUNTIF(BA221:BL221,"E")</f>
        <v>0</v>
      </c>
      <c r="BQ221" s="177">
        <f t="shared" si="126"/>
        <v>0</v>
      </c>
      <c r="BR221" s="303"/>
      <c r="BS221" s="303"/>
      <c r="BT221" s="303"/>
      <c r="BU221" s="303"/>
      <c r="BV221" s="303"/>
      <c r="BW221" s="149"/>
    </row>
    <row r="222" spans="1:78" s="205" customFormat="1" ht="20.25" hidden="1" customHeight="1" outlineLevel="1" x14ac:dyDescent="0.25">
      <c r="A222" s="657"/>
      <c r="B222" s="640"/>
      <c r="C222" s="439"/>
      <c r="D222" s="666" t="s">
        <v>283</v>
      </c>
      <c r="E222" s="667"/>
      <c r="F222" s="480"/>
      <c r="G222" s="211" t="s">
        <v>76</v>
      </c>
      <c r="H222" s="363" t="s">
        <v>77</v>
      </c>
      <c r="I222" s="363" t="s">
        <v>77</v>
      </c>
      <c r="J222" s="363"/>
      <c r="K222" s="363" t="s">
        <v>77</v>
      </c>
      <c r="L222" s="363" t="s">
        <v>77</v>
      </c>
      <c r="M222" s="361" t="s">
        <v>281</v>
      </c>
      <c r="N222" s="352" t="s">
        <v>79</v>
      </c>
      <c r="O222" s="211"/>
      <c r="P222" s="211"/>
      <c r="Q222" s="211"/>
      <c r="R222" s="211"/>
      <c r="S222" s="211"/>
      <c r="T222" s="211"/>
      <c r="U222" s="211"/>
      <c r="V222" s="211"/>
      <c r="W222" s="211"/>
      <c r="X222" s="211"/>
      <c r="Y222" s="211"/>
      <c r="Z222" s="211"/>
      <c r="AA222" s="211"/>
      <c r="AB222" s="211"/>
      <c r="AC222" s="211"/>
      <c r="AD222" s="211"/>
      <c r="AE222" s="211"/>
      <c r="AF222" s="211" t="s">
        <v>76</v>
      </c>
      <c r="AG222" s="211" t="s">
        <v>76</v>
      </c>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171">
        <f>COUNTIF(O222:AA222,"P")</f>
        <v>0</v>
      </c>
      <c r="BN222" s="172">
        <f>COUNTIF(AB222:AM222,"P")</f>
        <v>2</v>
      </c>
      <c r="BO222" s="172">
        <f>COUNTIF(AN222:AZ222,"P")</f>
        <v>0</v>
      </c>
      <c r="BP222" s="172">
        <f>COUNTIF(BA222:BL222,"P")</f>
        <v>0</v>
      </c>
      <c r="BQ222" s="172">
        <f t="shared" si="126"/>
        <v>2</v>
      </c>
      <c r="BR222" s="303" t="e">
        <f>+SUM(BM223)/(BM222)</f>
        <v>#DIV/0!</v>
      </c>
      <c r="BS222" s="303">
        <f>+SUM(BN223)/(BN222)</f>
        <v>0</v>
      </c>
      <c r="BT222" s="303" t="e">
        <f>+SUM(BO223)/(BO222)</f>
        <v>#DIV/0!</v>
      </c>
      <c r="BU222" s="303" t="e">
        <f>+SUM(BP223)/(BP222)</f>
        <v>#DIV/0!</v>
      </c>
      <c r="BV222" s="303">
        <f>+SUM(BQ223)/(BQ222)</f>
        <v>0</v>
      </c>
      <c r="BW222" s="149"/>
    </row>
    <row r="223" spans="1:78" s="205" customFormat="1" ht="23.25" hidden="1" customHeight="1" outlineLevel="1" x14ac:dyDescent="0.25">
      <c r="A223" s="570"/>
      <c r="B223" s="640"/>
      <c r="C223" s="439"/>
      <c r="D223" s="668"/>
      <c r="E223" s="669"/>
      <c r="F223" s="480"/>
      <c r="G223" s="211" t="s">
        <v>80</v>
      </c>
      <c r="H223" s="353"/>
      <c r="I223" s="353"/>
      <c r="J223" s="353"/>
      <c r="K223" s="353"/>
      <c r="L223" s="353"/>
      <c r="M223" s="362"/>
      <c r="N223" s="352"/>
      <c r="O223" s="173"/>
      <c r="P223" s="173"/>
      <c r="Q223" s="173"/>
      <c r="R223" s="173"/>
      <c r="S223" s="173"/>
      <c r="T223" s="173"/>
      <c r="U223" s="174"/>
      <c r="V223" s="174"/>
      <c r="W223" s="174"/>
      <c r="X223" s="174"/>
      <c r="Y223" s="173"/>
      <c r="Z223" s="173"/>
      <c r="AA223" s="173"/>
      <c r="AB223" s="173"/>
      <c r="AC223" s="173"/>
      <c r="AD223" s="173"/>
      <c r="AE223" s="173"/>
      <c r="AF223" s="173"/>
      <c r="AG223" s="173"/>
      <c r="AH223" s="173"/>
      <c r="AI223" s="173"/>
      <c r="AJ223" s="173"/>
      <c r="AK223" s="173"/>
      <c r="AL223" s="173"/>
      <c r="AM223" s="173"/>
      <c r="AN223" s="173"/>
      <c r="AO223" s="173"/>
      <c r="AP223" s="173"/>
      <c r="AQ223" s="173"/>
      <c r="AR223" s="173"/>
      <c r="AS223" s="173"/>
      <c r="AT223" s="173"/>
      <c r="AU223" s="173"/>
      <c r="AV223" s="173"/>
      <c r="AW223" s="174"/>
      <c r="AX223" s="174"/>
      <c r="AY223" s="173"/>
      <c r="AZ223" s="173"/>
      <c r="BA223" s="173"/>
      <c r="BB223" s="173"/>
      <c r="BC223" s="174"/>
      <c r="BD223" s="174"/>
      <c r="BE223" s="174"/>
      <c r="BF223" s="174"/>
      <c r="BG223" s="174"/>
      <c r="BH223" s="173"/>
      <c r="BI223" s="173"/>
      <c r="BJ223" s="173"/>
      <c r="BK223" s="173"/>
      <c r="BL223" s="173"/>
      <c r="BM223" s="175">
        <f>COUNTIF(O223:AA223,"E")</f>
        <v>0</v>
      </c>
      <c r="BN223" s="176">
        <f>COUNTIF(AB223:AM223,"E")</f>
        <v>0</v>
      </c>
      <c r="BO223" s="176">
        <f>COUNTIF(AN223:AZ223,"E")</f>
        <v>0</v>
      </c>
      <c r="BP223" s="176">
        <f>COUNTIF(BA223:BL223,"E")</f>
        <v>0</v>
      </c>
      <c r="BQ223" s="177">
        <f t="shared" si="126"/>
        <v>0</v>
      </c>
      <c r="BR223" s="303"/>
      <c r="BS223" s="303"/>
      <c r="BT223" s="303"/>
      <c r="BU223" s="303"/>
      <c r="BV223" s="303"/>
      <c r="BW223" s="149"/>
    </row>
    <row r="224" spans="1:78" s="205" customFormat="1" ht="26.25" hidden="1" customHeight="1" outlineLevel="1" x14ac:dyDescent="0.25">
      <c r="A224" s="210"/>
      <c r="B224" s="640"/>
      <c r="C224" s="439"/>
      <c r="D224" s="316" t="s">
        <v>629</v>
      </c>
      <c r="E224" s="317"/>
      <c r="F224" s="438" t="s">
        <v>284</v>
      </c>
      <c r="G224" s="211" t="s">
        <v>76</v>
      </c>
      <c r="H224" s="363" t="s">
        <v>77</v>
      </c>
      <c r="I224" s="363" t="s">
        <v>77</v>
      </c>
      <c r="J224" s="363"/>
      <c r="K224" s="363" t="s">
        <v>77</v>
      </c>
      <c r="L224" s="363" t="s">
        <v>77</v>
      </c>
      <c r="M224" s="361" t="s">
        <v>281</v>
      </c>
      <c r="N224" s="352" t="s">
        <v>79</v>
      </c>
      <c r="O224" s="211"/>
      <c r="P224" s="211" t="s">
        <v>76</v>
      </c>
      <c r="Q224" s="211" t="s">
        <v>76</v>
      </c>
      <c r="R224" s="211" t="s">
        <v>76</v>
      </c>
      <c r="S224" s="211" t="s">
        <v>76</v>
      </c>
      <c r="T224" s="211" t="s">
        <v>76</v>
      </c>
      <c r="U224" s="211" t="s">
        <v>76</v>
      </c>
      <c r="V224" s="211" t="s">
        <v>76</v>
      </c>
      <c r="W224" s="211" t="s">
        <v>76</v>
      </c>
      <c r="X224" s="211" t="s">
        <v>76</v>
      </c>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t="s">
        <v>76</v>
      </c>
      <c r="AW224" s="211"/>
      <c r="AX224" s="211" t="s">
        <v>76</v>
      </c>
      <c r="AY224" s="211" t="s">
        <v>76</v>
      </c>
      <c r="AZ224" s="211"/>
      <c r="BA224" s="211" t="s">
        <v>76</v>
      </c>
      <c r="BB224" s="211" t="s">
        <v>76</v>
      </c>
      <c r="BC224" s="211" t="s">
        <v>76</v>
      </c>
      <c r="BD224" s="211" t="s">
        <v>76</v>
      </c>
      <c r="BE224" s="211" t="s">
        <v>76</v>
      </c>
      <c r="BF224" s="211" t="s">
        <v>76</v>
      </c>
      <c r="BG224" s="211" t="s">
        <v>76</v>
      </c>
      <c r="BH224" s="211" t="s">
        <v>76</v>
      </c>
      <c r="BI224" s="211" t="s">
        <v>76</v>
      </c>
      <c r="BJ224" s="211" t="s">
        <v>76</v>
      </c>
      <c r="BK224" s="211"/>
      <c r="BL224" s="211"/>
      <c r="BM224" s="171">
        <f>COUNTIF(O224:AA224,"P")</f>
        <v>9</v>
      </c>
      <c r="BN224" s="172">
        <f>COUNTIF(AB224:AM224,"P")</f>
        <v>0</v>
      </c>
      <c r="BO224" s="172">
        <f>COUNTIF(AN224:AZ224,"P")</f>
        <v>3</v>
      </c>
      <c r="BP224" s="172">
        <f>COUNTIF(BA224:BL224,"P")</f>
        <v>10</v>
      </c>
      <c r="BQ224" s="172">
        <f t="shared" ref="BQ224:BQ225" si="127">SUM(BM224:BP224)</f>
        <v>22</v>
      </c>
      <c r="BR224" s="303">
        <f>+SUM(BM225)/(BM224)</f>
        <v>0</v>
      </c>
      <c r="BS224" s="303" t="e">
        <f>+SUM(BN225)/(BN224)</f>
        <v>#DIV/0!</v>
      </c>
      <c r="BT224" s="303">
        <f>+SUM(BO225)/(BO224)</f>
        <v>0</v>
      </c>
      <c r="BU224" s="303">
        <f>+SUM(BP225)/(BP224)</f>
        <v>0</v>
      </c>
      <c r="BV224" s="303">
        <f>+SUM(BQ225)/(BQ224)</f>
        <v>0</v>
      </c>
      <c r="BW224" s="149"/>
    </row>
    <row r="225" spans="1:78" s="205" customFormat="1" ht="29.25" hidden="1" customHeight="1" outlineLevel="1" x14ac:dyDescent="0.25">
      <c r="A225" s="210"/>
      <c r="B225" s="640"/>
      <c r="C225" s="439"/>
      <c r="D225" s="318"/>
      <c r="E225" s="319"/>
      <c r="F225" s="438"/>
      <c r="G225" s="211" t="s">
        <v>80</v>
      </c>
      <c r="H225" s="353"/>
      <c r="I225" s="353"/>
      <c r="J225" s="353"/>
      <c r="K225" s="353"/>
      <c r="L225" s="353"/>
      <c r="M225" s="362"/>
      <c r="N225" s="352"/>
      <c r="O225" s="173"/>
      <c r="P225" s="173"/>
      <c r="Q225" s="173"/>
      <c r="R225" s="173"/>
      <c r="S225" s="173"/>
      <c r="T225" s="173"/>
      <c r="U225" s="174"/>
      <c r="V225" s="174"/>
      <c r="W225" s="174"/>
      <c r="X225" s="174"/>
      <c r="Y225" s="173"/>
      <c r="Z225" s="173"/>
      <c r="AA225" s="173"/>
      <c r="AB225" s="173"/>
      <c r="AC225" s="173"/>
      <c r="AD225" s="173"/>
      <c r="AE225" s="173"/>
      <c r="AF225" s="173"/>
      <c r="AG225" s="173"/>
      <c r="AH225" s="173"/>
      <c r="AI225" s="173"/>
      <c r="AJ225" s="173"/>
      <c r="AK225" s="173"/>
      <c r="AL225" s="173"/>
      <c r="AM225" s="173"/>
      <c r="AN225" s="173"/>
      <c r="AO225" s="173"/>
      <c r="AP225" s="173"/>
      <c r="AQ225" s="173"/>
      <c r="AR225" s="173"/>
      <c r="AS225" s="173"/>
      <c r="AT225" s="173"/>
      <c r="AU225" s="173"/>
      <c r="AV225" s="173"/>
      <c r="AW225" s="174"/>
      <c r="AX225" s="174"/>
      <c r="AY225" s="173"/>
      <c r="AZ225" s="173"/>
      <c r="BA225" s="173"/>
      <c r="BB225" s="173"/>
      <c r="BC225" s="174"/>
      <c r="BD225" s="174"/>
      <c r="BE225" s="174"/>
      <c r="BF225" s="174"/>
      <c r="BG225" s="174"/>
      <c r="BH225" s="173"/>
      <c r="BI225" s="173"/>
      <c r="BJ225" s="173"/>
      <c r="BK225" s="173"/>
      <c r="BL225" s="173"/>
      <c r="BM225" s="175">
        <f>COUNTIF(O225:AA225,"E")</f>
        <v>0</v>
      </c>
      <c r="BN225" s="176">
        <f>COUNTIF(AB225:AM225,"E")</f>
        <v>0</v>
      </c>
      <c r="BO225" s="176">
        <f>COUNTIF(AN225:AZ225,"E")</f>
        <v>0</v>
      </c>
      <c r="BP225" s="176">
        <f>COUNTIF(BA225:BL225,"E")</f>
        <v>0</v>
      </c>
      <c r="BQ225" s="177">
        <f t="shared" si="127"/>
        <v>0</v>
      </c>
      <c r="BR225" s="303"/>
      <c r="BS225" s="303"/>
      <c r="BT225" s="303"/>
      <c r="BU225" s="303"/>
      <c r="BV225" s="303"/>
      <c r="BW225" s="149"/>
    </row>
    <row r="226" spans="1:78" s="205" customFormat="1" ht="27.75" hidden="1" customHeight="1" outlineLevel="1" x14ac:dyDescent="0.25">
      <c r="A226" s="657"/>
      <c r="B226" s="640"/>
      <c r="C226" s="439"/>
      <c r="D226" s="316" t="s">
        <v>630</v>
      </c>
      <c r="E226" s="317"/>
      <c r="F226" s="480" t="s">
        <v>285</v>
      </c>
      <c r="G226" s="211" t="s">
        <v>76</v>
      </c>
      <c r="H226" s="363" t="s">
        <v>77</v>
      </c>
      <c r="I226" s="363" t="s">
        <v>77</v>
      </c>
      <c r="J226" s="363"/>
      <c r="K226" s="363" t="s">
        <v>77</v>
      </c>
      <c r="L226" s="363" t="s">
        <v>77</v>
      </c>
      <c r="M226" s="361" t="s">
        <v>281</v>
      </c>
      <c r="N226" s="352" t="s">
        <v>79</v>
      </c>
      <c r="O226" s="211"/>
      <c r="P226" s="211"/>
      <c r="Q226" s="211"/>
      <c r="R226" s="211"/>
      <c r="S226" s="211"/>
      <c r="T226" s="211"/>
      <c r="U226" s="211"/>
      <c r="V226" s="211"/>
      <c r="W226" s="211"/>
      <c r="X226" s="211"/>
      <c r="Y226" s="211"/>
      <c r="Z226" s="211" t="s">
        <v>76</v>
      </c>
      <c r="AA226" s="211"/>
      <c r="AB226" s="211"/>
      <c r="AC226" s="211"/>
      <c r="AD226" s="211"/>
      <c r="AE226" s="211"/>
      <c r="AF226" s="211"/>
      <c r="AG226" s="211"/>
      <c r="AH226" s="211"/>
      <c r="AI226" s="211"/>
      <c r="AJ226" s="211"/>
      <c r="AK226" s="211"/>
      <c r="AL226" s="211"/>
      <c r="AM226" s="211"/>
      <c r="AN226" s="211"/>
      <c r="AO226" s="211"/>
      <c r="AP226" s="211"/>
      <c r="AQ226" s="211"/>
      <c r="AR226" s="211" t="s">
        <v>76</v>
      </c>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171">
        <f>COUNTIF(O226:AA226,"P")</f>
        <v>1</v>
      </c>
      <c r="BN226" s="172">
        <f>COUNTIF(AB226:AM226,"P")</f>
        <v>0</v>
      </c>
      <c r="BO226" s="172">
        <f>COUNTIF(AN226:AZ226,"P")</f>
        <v>1</v>
      </c>
      <c r="BP226" s="172">
        <f>COUNTIF(BA226:BL226,"P")</f>
        <v>0</v>
      </c>
      <c r="BQ226" s="172">
        <f t="shared" si="126"/>
        <v>2</v>
      </c>
      <c r="BR226" s="303">
        <f>+SUM(BM227)/(BM226)</f>
        <v>0</v>
      </c>
      <c r="BS226" s="303" t="e">
        <f>+SUM(BN227)/(BN226)</f>
        <v>#DIV/0!</v>
      </c>
      <c r="BT226" s="303">
        <f>+SUM(BO227)/(BO226)</f>
        <v>0</v>
      </c>
      <c r="BU226" s="303" t="e">
        <f>+SUM(BP227)/(BP226)</f>
        <v>#DIV/0!</v>
      </c>
      <c r="BV226" s="303">
        <f>+SUM(BQ227)/(BQ226)</f>
        <v>0</v>
      </c>
      <c r="BW226" s="149"/>
    </row>
    <row r="227" spans="1:78" s="205" customFormat="1" ht="32.25" hidden="1" customHeight="1" outlineLevel="1" x14ac:dyDescent="0.25">
      <c r="A227" s="570"/>
      <c r="B227" s="640"/>
      <c r="C227" s="439"/>
      <c r="D227" s="318"/>
      <c r="E227" s="319"/>
      <c r="F227" s="480"/>
      <c r="G227" s="211" t="s">
        <v>80</v>
      </c>
      <c r="H227" s="353"/>
      <c r="I227" s="353"/>
      <c r="J227" s="353"/>
      <c r="K227" s="353"/>
      <c r="L227" s="353"/>
      <c r="M227" s="362"/>
      <c r="N227" s="352"/>
      <c r="O227" s="173"/>
      <c r="P227" s="173"/>
      <c r="Q227" s="173"/>
      <c r="R227" s="173"/>
      <c r="S227" s="173"/>
      <c r="T227" s="173"/>
      <c r="U227" s="174"/>
      <c r="V227" s="174"/>
      <c r="W227" s="174"/>
      <c r="X227" s="174"/>
      <c r="Y227" s="173"/>
      <c r="Z227" s="173"/>
      <c r="AA227" s="173"/>
      <c r="AB227" s="173"/>
      <c r="AC227" s="173"/>
      <c r="AD227" s="173"/>
      <c r="AE227" s="173"/>
      <c r="AF227" s="173"/>
      <c r="AG227" s="173"/>
      <c r="AH227" s="173"/>
      <c r="AI227" s="173"/>
      <c r="AJ227" s="173"/>
      <c r="AK227" s="173"/>
      <c r="AL227" s="173"/>
      <c r="AM227" s="173"/>
      <c r="AN227" s="173"/>
      <c r="AO227" s="173"/>
      <c r="AP227" s="173"/>
      <c r="AQ227" s="173"/>
      <c r="AR227" s="173"/>
      <c r="AS227" s="173"/>
      <c r="AT227" s="173"/>
      <c r="AU227" s="173"/>
      <c r="AV227" s="173"/>
      <c r="AW227" s="174"/>
      <c r="AX227" s="174"/>
      <c r="AY227" s="173"/>
      <c r="AZ227" s="173"/>
      <c r="BA227" s="173"/>
      <c r="BB227" s="173"/>
      <c r="BC227" s="174"/>
      <c r="BD227" s="174"/>
      <c r="BE227" s="174"/>
      <c r="BF227" s="174"/>
      <c r="BG227" s="174"/>
      <c r="BH227" s="173"/>
      <c r="BI227" s="173"/>
      <c r="BJ227" s="173"/>
      <c r="BK227" s="173"/>
      <c r="BL227" s="173"/>
      <c r="BM227" s="175">
        <f>COUNTIF(O227:AA227,"E")</f>
        <v>0</v>
      </c>
      <c r="BN227" s="176">
        <f>COUNTIF(AB227:AM227,"E")</f>
        <v>0</v>
      </c>
      <c r="BO227" s="176">
        <f>COUNTIF(AN227:AZ227,"E")</f>
        <v>0</v>
      </c>
      <c r="BP227" s="176">
        <f>COUNTIF(BA227:BL227,"E")</f>
        <v>0</v>
      </c>
      <c r="BQ227" s="177">
        <f t="shared" si="126"/>
        <v>0</v>
      </c>
      <c r="BR227" s="303"/>
      <c r="BS227" s="303"/>
      <c r="BT227" s="303"/>
      <c r="BU227" s="303"/>
      <c r="BV227" s="303"/>
      <c r="BW227" s="149"/>
    </row>
    <row r="228" spans="1:78" s="205" customFormat="1" ht="30" hidden="1" customHeight="1" outlineLevel="1" x14ac:dyDescent="0.25">
      <c r="A228" s="147"/>
      <c r="B228" s="142"/>
      <c r="C228" s="439"/>
      <c r="D228" s="437" t="s">
        <v>265</v>
      </c>
      <c r="E228" s="317"/>
      <c r="F228" s="221"/>
      <c r="G228" s="211" t="s">
        <v>76</v>
      </c>
      <c r="H228" s="222"/>
      <c r="I228" s="222"/>
      <c r="J228" s="222"/>
      <c r="K228" s="222"/>
      <c r="L228" s="222"/>
      <c r="M228" s="223"/>
      <c r="N228" s="224"/>
      <c r="O228" s="211"/>
      <c r="P228" s="211"/>
      <c r="Q228" s="211"/>
      <c r="R228" s="211"/>
      <c r="S228" s="211"/>
      <c r="T228" s="211"/>
      <c r="U228" s="211"/>
      <c r="V228" s="211"/>
      <c r="W228" s="211"/>
      <c r="X228" s="211"/>
      <c r="Y228" s="211"/>
      <c r="Z228" s="211"/>
      <c r="AA228" s="211"/>
      <c r="AB228" s="211" t="s">
        <v>76</v>
      </c>
      <c r="AC228" s="211"/>
      <c r="AD228" s="211"/>
      <c r="AE228" s="211"/>
      <c r="AF228" s="211"/>
      <c r="AG228" s="211"/>
      <c r="AH228" s="211"/>
      <c r="AI228" s="211"/>
      <c r="AJ228" s="211"/>
      <c r="AK228" s="211"/>
      <c r="AL228" s="211"/>
      <c r="AM228" s="211"/>
      <c r="AN228" s="211" t="s">
        <v>76</v>
      </c>
      <c r="AO228" s="211"/>
      <c r="AP228" s="211"/>
      <c r="AQ228" s="211"/>
      <c r="AR228" s="211"/>
      <c r="AS228" s="211"/>
      <c r="AT228" s="211"/>
      <c r="AU228" s="211"/>
      <c r="AV228" s="211"/>
      <c r="AW228" s="211"/>
      <c r="AX228" s="211"/>
      <c r="AY228" s="211"/>
      <c r="AZ228" s="211"/>
      <c r="BA228" s="211" t="s">
        <v>76</v>
      </c>
      <c r="BB228" s="211"/>
      <c r="BC228" s="211"/>
      <c r="BD228" s="211"/>
      <c r="BE228" s="211"/>
      <c r="BF228" s="211"/>
      <c r="BG228" s="211"/>
      <c r="BH228" s="211"/>
      <c r="BI228" s="211"/>
      <c r="BJ228" s="211"/>
      <c r="BK228" s="211" t="s">
        <v>76</v>
      </c>
      <c r="BL228" s="211"/>
      <c r="BM228" s="171">
        <f>COUNTIF(O228:AA228,"P")</f>
        <v>0</v>
      </c>
      <c r="BN228" s="172">
        <f>COUNTIF(AB228:AM228,"P")</f>
        <v>1</v>
      </c>
      <c r="BO228" s="172">
        <f>COUNTIF(AN228:AZ228,"P")</f>
        <v>1</v>
      </c>
      <c r="BP228" s="172">
        <f>COUNTIF(BA228:BL228,"P")</f>
        <v>2</v>
      </c>
      <c r="BQ228" s="172">
        <f t="shared" ref="BQ228" si="128">SUM(BM228:BP228)</f>
        <v>4</v>
      </c>
      <c r="BR228" s="303" t="e">
        <f>+SUM(BM229)/(BM228)</f>
        <v>#DIV/0!</v>
      </c>
      <c r="BS228" s="303">
        <f>+SUM(BN229)/(BN228)</f>
        <v>0</v>
      </c>
      <c r="BT228" s="303">
        <f>+SUM(BO229)/(BO228)</f>
        <v>0</v>
      </c>
      <c r="BU228" s="303">
        <f>+SUM(BP229)/(BP228)</f>
        <v>0</v>
      </c>
      <c r="BV228" s="303">
        <f>+SUM(BQ229)/(BQ228)</f>
        <v>0</v>
      </c>
      <c r="BW228" s="149"/>
    </row>
    <row r="229" spans="1:78" s="205" customFormat="1" ht="31.5" hidden="1" customHeight="1" outlineLevel="1" thickBot="1" x14ac:dyDescent="0.3">
      <c r="A229" s="147"/>
      <c r="B229" s="142"/>
      <c r="C229" s="440"/>
      <c r="D229" s="432"/>
      <c r="E229" s="319"/>
      <c r="F229" s="221"/>
      <c r="G229" s="211" t="s">
        <v>80</v>
      </c>
      <c r="H229" s="222"/>
      <c r="I229" s="222"/>
      <c r="J229" s="222"/>
      <c r="K229" s="222"/>
      <c r="L229" s="222"/>
      <c r="M229" s="223"/>
      <c r="N229" s="224"/>
      <c r="O229" s="173"/>
      <c r="P229" s="173"/>
      <c r="Q229" s="173"/>
      <c r="R229" s="173"/>
      <c r="S229" s="173"/>
      <c r="T229" s="173"/>
      <c r="U229" s="174"/>
      <c r="V229" s="174"/>
      <c r="W229" s="174"/>
      <c r="X229" s="174"/>
      <c r="Y229" s="173"/>
      <c r="Z229" s="173"/>
      <c r="AA229" s="173"/>
      <c r="AB229" s="173"/>
      <c r="AC229" s="173"/>
      <c r="AD229" s="173"/>
      <c r="AE229" s="173"/>
      <c r="AF229" s="173"/>
      <c r="AG229" s="173"/>
      <c r="AH229" s="173"/>
      <c r="AI229" s="173"/>
      <c r="AJ229" s="173"/>
      <c r="AK229" s="173"/>
      <c r="AL229" s="173"/>
      <c r="AM229" s="173"/>
      <c r="AN229" s="173"/>
      <c r="AO229" s="173"/>
      <c r="AP229" s="173"/>
      <c r="AQ229" s="173"/>
      <c r="AR229" s="173"/>
      <c r="AS229" s="173"/>
      <c r="AT229" s="173"/>
      <c r="AU229" s="173"/>
      <c r="AV229" s="173"/>
      <c r="AW229" s="173"/>
      <c r="AX229" s="173"/>
      <c r="AY229" s="173"/>
      <c r="AZ229" s="173"/>
      <c r="BA229" s="173"/>
      <c r="BB229" s="173"/>
      <c r="BC229" s="174"/>
      <c r="BD229" s="174"/>
      <c r="BE229" s="174"/>
      <c r="BF229" s="174"/>
      <c r="BG229" s="174"/>
      <c r="BH229" s="173"/>
      <c r="BI229" s="173"/>
      <c r="BJ229" s="173"/>
      <c r="BK229" s="173"/>
      <c r="BL229" s="173"/>
      <c r="BM229" s="186"/>
      <c r="BN229" s="186"/>
      <c r="BO229" s="186"/>
      <c r="BP229" s="186"/>
      <c r="BQ229" s="187"/>
      <c r="BR229" s="303"/>
      <c r="BS229" s="303"/>
      <c r="BT229" s="303"/>
      <c r="BU229" s="303"/>
      <c r="BV229" s="303"/>
      <c r="BW229" s="149"/>
    </row>
    <row r="230" spans="1:78" s="149" customFormat="1" ht="21.75" customHeight="1" collapsed="1" x14ac:dyDescent="0.25">
      <c r="A230" s="714"/>
      <c r="B230" s="639"/>
      <c r="C230" s="742"/>
      <c r="D230" s="727" t="s">
        <v>286</v>
      </c>
      <c r="E230" s="728"/>
      <c r="F230" s="632" t="s">
        <v>191</v>
      </c>
      <c r="G230" s="211" t="s">
        <v>76</v>
      </c>
      <c r="H230" s="363" t="s">
        <v>77</v>
      </c>
      <c r="I230" s="363" t="s">
        <v>77</v>
      </c>
      <c r="J230" s="363"/>
      <c r="K230" s="363" t="s">
        <v>77</v>
      </c>
      <c r="L230" s="363" t="s">
        <v>77</v>
      </c>
      <c r="M230" s="361" t="s">
        <v>281</v>
      </c>
      <c r="N230" s="352" t="s">
        <v>79</v>
      </c>
      <c r="O230" s="165">
        <f t="shared" ref="O230:Z230" si="129">COUNTIF(O232:O243,"P")</f>
        <v>1</v>
      </c>
      <c r="P230" s="165">
        <f t="shared" si="129"/>
        <v>2</v>
      </c>
      <c r="Q230" s="165">
        <f t="shared" si="129"/>
        <v>1</v>
      </c>
      <c r="R230" s="165">
        <f t="shared" si="129"/>
        <v>0</v>
      </c>
      <c r="S230" s="165">
        <f t="shared" si="129"/>
        <v>1</v>
      </c>
      <c r="T230" s="165">
        <f t="shared" si="129"/>
        <v>1</v>
      </c>
      <c r="U230" s="165">
        <f t="shared" si="129"/>
        <v>0</v>
      </c>
      <c r="V230" s="165">
        <f t="shared" si="129"/>
        <v>1</v>
      </c>
      <c r="W230" s="165">
        <f t="shared" si="129"/>
        <v>1</v>
      </c>
      <c r="X230" s="165">
        <f t="shared" si="129"/>
        <v>1</v>
      </c>
      <c r="Y230" s="165">
        <f t="shared" si="129"/>
        <v>1</v>
      </c>
      <c r="Z230" s="165">
        <f t="shared" si="129"/>
        <v>1</v>
      </c>
      <c r="AA230" s="165"/>
      <c r="AB230" s="165">
        <f t="shared" ref="AB230:AP230" si="130">COUNTIF(AB232:AB243,"P")</f>
        <v>1</v>
      </c>
      <c r="AC230" s="165">
        <f t="shared" si="130"/>
        <v>0</v>
      </c>
      <c r="AD230" s="165">
        <f t="shared" si="130"/>
        <v>0</v>
      </c>
      <c r="AE230" s="165">
        <f t="shared" si="130"/>
        <v>0</v>
      </c>
      <c r="AF230" s="165">
        <f t="shared" si="130"/>
        <v>1</v>
      </c>
      <c r="AG230" s="165">
        <f t="shared" si="130"/>
        <v>1</v>
      </c>
      <c r="AH230" s="165">
        <f t="shared" si="130"/>
        <v>0</v>
      </c>
      <c r="AI230" s="165">
        <f t="shared" si="130"/>
        <v>0</v>
      </c>
      <c r="AJ230" s="165">
        <f t="shared" si="130"/>
        <v>0</v>
      </c>
      <c r="AK230" s="165">
        <f t="shared" si="130"/>
        <v>0</v>
      </c>
      <c r="AL230" s="165">
        <f t="shared" si="130"/>
        <v>0</v>
      </c>
      <c r="AM230" s="165">
        <f t="shared" si="130"/>
        <v>0</v>
      </c>
      <c r="AN230" s="165">
        <f t="shared" si="130"/>
        <v>1</v>
      </c>
      <c r="AO230" s="165">
        <f t="shared" si="130"/>
        <v>0</v>
      </c>
      <c r="AP230" s="165">
        <f t="shared" si="130"/>
        <v>0</v>
      </c>
      <c r="AQ230" s="165">
        <f t="shared" ref="AQ230:AY230" si="131">COUNTIF(AQ232:AQ243,"P")</f>
        <v>0</v>
      </c>
      <c r="AR230" s="165">
        <f t="shared" si="131"/>
        <v>1</v>
      </c>
      <c r="AS230" s="165">
        <f t="shared" si="131"/>
        <v>0</v>
      </c>
      <c r="AT230" s="165">
        <f t="shared" si="131"/>
        <v>1</v>
      </c>
      <c r="AU230" s="165">
        <f t="shared" si="131"/>
        <v>1</v>
      </c>
      <c r="AV230" s="165">
        <f t="shared" si="131"/>
        <v>1</v>
      </c>
      <c r="AW230" s="165">
        <f t="shared" si="131"/>
        <v>0</v>
      </c>
      <c r="AX230" s="165">
        <f t="shared" si="131"/>
        <v>2</v>
      </c>
      <c r="AY230" s="165">
        <f t="shared" si="131"/>
        <v>1</v>
      </c>
      <c r="AZ230" s="165">
        <f t="shared" ref="AZ230:BL230" si="132">COUNTIF(AZ232:AZ243,"P")</f>
        <v>0</v>
      </c>
      <c r="BA230" s="165">
        <f t="shared" si="132"/>
        <v>2</v>
      </c>
      <c r="BB230" s="165">
        <f t="shared" si="132"/>
        <v>1</v>
      </c>
      <c r="BC230" s="165">
        <f t="shared" si="132"/>
        <v>1</v>
      </c>
      <c r="BD230" s="165">
        <f t="shared" si="132"/>
        <v>1</v>
      </c>
      <c r="BE230" s="165">
        <f t="shared" si="132"/>
        <v>1</v>
      </c>
      <c r="BF230" s="165">
        <f t="shared" si="132"/>
        <v>1</v>
      </c>
      <c r="BG230" s="165">
        <f t="shared" si="132"/>
        <v>1</v>
      </c>
      <c r="BH230" s="165">
        <f t="shared" si="132"/>
        <v>2</v>
      </c>
      <c r="BI230" s="165">
        <f t="shared" si="132"/>
        <v>1</v>
      </c>
      <c r="BJ230" s="165">
        <f t="shared" si="132"/>
        <v>1</v>
      </c>
      <c r="BK230" s="165">
        <f t="shared" si="132"/>
        <v>1</v>
      </c>
      <c r="BL230" s="165">
        <f t="shared" si="132"/>
        <v>0</v>
      </c>
      <c r="BM230" s="301" t="e">
        <f>+SUM(BM233+BM235+BM237+BM239+#REF!+BM241+BM243+BM245+BM247)/SUM(BM232+BM234+BM236+BM238+#REF!+BM240+BM242+BM244+BM246)</f>
        <v>#REF!</v>
      </c>
      <c r="BN230" s="301" t="e">
        <f>+SUM(BN233+BN235+BN237+BN239+#REF!+BN241+BN243+BN245+BN247)/SUM(BN232+BN234+BN236+BN238+#REF!+BN240+BN242+BN244+BN246)</f>
        <v>#REF!</v>
      </c>
      <c r="BO230" s="301" t="e">
        <f>+SUM(BO233+BO235+BO237+BO239+#REF!+BO241+BO243+BO245+BO247)/SUM(BO232+BO234+BO236+BO238+#REF!+BO240+BO242+BO244+BO246)</f>
        <v>#REF!</v>
      </c>
      <c r="BP230" s="301" t="e">
        <f>+SUM(BP233+BP235+BP237+BP239+#REF!+BP241+BP243+BP245+BP247)/SUM(BP232+BP234+BP236+BP238+#REF!+BP240+BP242+BP244+BP246)</f>
        <v>#REF!</v>
      </c>
      <c r="BQ230" s="301" t="e">
        <f>+SUM(BQ233+BQ235+BQ237+BQ239+#REF!+BQ241+BQ243+BQ245+BQ247)/SUM(BQ232+BQ234+BQ236+BQ238+#REF!+BQ240+BQ242+BQ244+BQ246)</f>
        <v>#REF!</v>
      </c>
      <c r="BR230" s="301"/>
      <c r="BS230" s="301"/>
      <c r="BT230" s="301"/>
      <c r="BU230" s="301"/>
      <c r="BV230" s="301"/>
      <c r="BX230" s="205"/>
      <c r="BY230" s="205"/>
      <c r="BZ230" s="205"/>
    </row>
    <row r="231" spans="1:78" s="149" customFormat="1" ht="29.25" customHeight="1" x14ac:dyDescent="0.25">
      <c r="A231" s="714"/>
      <c r="B231" s="641"/>
      <c r="C231" s="743"/>
      <c r="D231" s="651"/>
      <c r="E231" s="652"/>
      <c r="F231" s="633"/>
      <c r="G231" s="211" t="s">
        <v>80</v>
      </c>
      <c r="H231" s="353"/>
      <c r="I231" s="353"/>
      <c r="J231" s="353"/>
      <c r="K231" s="353"/>
      <c r="L231" s="353"/>
      <c r="M231" s="362"/>
      <c r="N231" s="352"/>
      <c r="O231" s="166">
        <f t="shared" ref="O231:Z231" si="133">COUNTIF(O232:O243,"E")</f>
        <v>0</v>
      </c>
      <c r="P231" s="166">
        <f t="shared" si="133"/>
        <v>0</v>
      </c>
      <c r="Q231" s="166">
        <f t="shared" si="133"/>
        <v>0</v>
      </c>
      <c r="R231" s="166">
        <f t="shared" si="133"/>
        <v>0</v>
      </c>
      <c r="S231" s="166">
        <f t="shared" si="133"/>
        <v>0</v>
      </c>
      <c r="T231" s="166">
        <f t="shared" si="133"/>
        <v>0</v>
      </c>
      <c r="U231" s="166">
        <f t="shared" si="133"/>
        <v>0</v>
      </c>
      <c r="V231" s="166">
        <f t="shared" si="133"/>
        <v>0</v>
      </c>
      <c r="W231" s="166">
        <f t="shared" si="133"/>
        <v>0</v>
      </c>
      <c r="X231" s="166">
        <f t="shared" si="133"/>
        <v>0</v>
      </c>
      <c r="Y231" s="166">
        <f t="shared" si="133"/>
        <v>0</v>
      </c>
      <c r="Z231" s="166">
        <f t="shared" si="133"/>
        <v>0</v>
      </c>
      <c r="AA231" s="166"/>
      <c r="AB231" s="166">
        <f t="shared" ref="AB231:AP231" si="134">COUNTIF(AB232:AB243,"E")</f>
        <v>0</v>
      </c>
      <c r="AC231" s="166">
        <f t="shared" si="134"/>
        <v>0</v>
      </c>
      <c r="AD231" s="166">
        <f t="shared" si="134"/>
        <v>0</v>
      </c>
      <c r="AE231" s="166">
        <f t="shared" si="134"/>
        <v>0</v>
      </c>
      <c r="AF231" s="166">
        <f t="shared" si="134"/>
        <v>0</v>
      </c>
      <c r="AG231" s="166">
        <f t="shared" si="134"/>
        <v>0</v>
      </c>
      <c r="AH231" s="166">
        <f t="shared" si="134"/>
        <v>0</v>
      </c>
      <c r="AI231" s="166">
        <f t="shared" si="134"/>
        <v>0</v>
      </c>
      <c r="AJ231" s="166">
        <f t="shared" si="134"/>
        <v>0</v>
      </c>
      <c r="AK231" s="166">
        <f t="shared" si="134"/>
        <v>0</v>
      </c>
      <c r="AL231" s="166">
        <f t="shared" si="134"/>
        <v>0</v>
      </c>
      <c r="AM231" s="166">
        <f t="shared" si="134"/>
        <v>0</v>
      </c>
      <c r="AN231" s="166">
        <f t="shared" si="134"/>
        <v>0</v>
      </c>
      <c r="AO231" s="166">
        <f t="shared" si="134"/>
        <v>0</v>
      </c>
      <c r="AP231" s="166">
        <f t="shared" si="134"/>
        <v>0</v>
      </c>
      <c r="AQ231" s="166">
        <f t="shared" ref="AQ231:AY231" si="135">COUNTIF(AQ232:AQ243,"E")</f>
        <v>0</v>
      </c>
      <c r="AR231" s="166">
        <f t="shared" si="135"/>
        <v>0</v>
      </c>
      <c r="AS231" s="166">
        <f t="shared" si="135"/>
        <v>0</v>
      </c>
      <c r="AT231" s="166">
        <f t="shared" si="135"/>
        <v>0</v>
      </c>
      <c r="AU231" s="166">
        <f t="shared" si="135"/>
        <v>0</v>
      </c>
      <c r="AV231" s="166">
        <f t="shared" si="135"/>
        <v>0</v>
      </c>
      <c r="AW231" s="166">
        <f t="shared" si="135"/>
        <v>0</v>
      </c>
      <c r="AX231" s="166">
        <f t="shared" si="135"/>
        <v>0</v>
      </c>
      <c r="AY231" s="166">
        <f t="shared" si="135"/>
        <v>0</v>
      </c>
      <c r="AZ231" s="166">
        <f t="shared" ref="AZ231:BL231" si="136">COUNTIF(AZ232:AZ243,"E")</f>
        <v>0</v>
      </c>
      <c r="BA231" s="166">
        <f t="shared" si="136"/>
        <v>0</v>
      </c>
      <c r="BB231" s="166">
        <f t="shared" si="136"/>
        <v>0</v>
      </c>
      <c r="BC231" s="166">
        <f t="shared" si="136"/>
        <v>0</v>
      </c>
      <c r="BD231" s="166">
        <f t="shared" si="136"/>
        <v>0</v>
      </c>
      <c r="BE231" s="166">
        <f t="shared" si="136"/>
        <v>0</v>
      </c>
      <c r="BF231" s="166">
        <f t="shared" si="136"/>
        <v>0</v>
      </c>
      <c r="BG231" s="166">
        <f t="shared" si="136"/>
        <v>0</v>
      </c>
      <c r="BH231" s="166">
        <f t="shared" si="136"/>
        <v>0</v>
      </c>
      <c r="BI231" s="166">
        <f t="shared" si="136"/>
        <v>0</v>
      </c>
      <c r="BJ231" s="166">
        <f t="shared" si="136"/>
        <v>0</v>
      </c>
      <c r="BK231" s="166">
        <f t="shared" si="136"/>
        <v>0</v>
      </c>
      <c r="BL231" s="166">
        <f t="shared" si="136"/>
        <v>0</v>
      </c>
      <c r="BM231" s="302"/>
      <c r="BN231" s="302"/>
      <c r="BO231" s="302"/>
      <c r="BP231" s="302"/>
      <c r="BQ231" s="302"/>
      <c r="BR231" s="302"/>
      <c r="BS231" s="302"/>
      <c r="BT231" s="302"/>
      <c r="BU231" s="302"/>
      <c r="BV231" s="302"/>
      <c r="BX231" s="205"/>
      <c r="BY231" s="205"/>
      <c r="BZ231" s="205"/>
    </row>
    <row r="232" spans="1:78" s="205" customFormat="1" ht="24.75" hidden="1" customHeight="1" outlineLevel="1" x14ac:dyDescent="0.25">
      <c r="A232" s="657"/>
      <c r="B232" s="639"/>
      <c r="C232" s="743"/>
      <c r="D232" s="666" t="s">
        <v>631</v>
      </c>
      <c r="E232" s="667"/>
      <c r="F232" s="315" t="s">
        <v>287</v>
      </c>
      <c r="G232" s="211" t="s">
        <v>76</v>
      </c>
      <c r="H232" s="363" t="s">
        <v>77</v>
      </c>
      <c r="I232" s="363" t="s">
        <v>77</v>
      </c>
      <c r="J232" s="363"/>
      <c r="K232" s="363" t="s">
        <v>77</v>
      </c>
      <c r="L232" s="363" t="s">
        <v>77</v>
      </c>
      <c r="M232" s="361" t="s">
        <v>281</v>
      </c>
      <c r="N232" s="352" t="s">
        <v>79</v>
      </c>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t="s">
        <v>76</v>
      </c>
      <c r="BI232" s="211"/>
      <c r="BJ232" s="211"/>
      <c r="BK232" s="211"/>
      <c r="BL232" s="211"/>
      <c r="BM232" s="171">
        <f>COUNTIF(O232:AA232,"P")</f>
        <v>0</v>
      </c>
      <c r="BN232" s="172">
        <f>COUNTIF(AB232:AM232,"P")</f>
        <v>0</v>
      </c>
      <c r="BO232" s="172">
        <f>COUNTIF(AN232:AZ232,"P")</f>
        <v>0</v>
      </c>
      <c r="BP232" s="172">
        <f>COUNTIF(BA232:BL232,"P")</f>
        <v>1</v>
      </c>
      <c r="BQ232" s="172">
        <f t="shared" ref="BQ232:BQ239" si="137">SUM(BM232:BP232)</f>
        <v>1</v>
      </c>
      <c r="BR232" s="303" t="e">
        <f>+SUM(BM233)/(BM232)</f>
        <v>#DIV/0!</v>
      </c>
      <c r="BS232" s="303" t="e">
        <f>+SUM(BN233)/(BN232)</f>
        <v>#DIV/0!</v>
      </c>
      <c r="BT232" s="303" t="e">
        <f>+SUM(BO233)/(BO232)</f>
        <v>#DIV/0!</v>
      </c>
      <c r="BU232" s="303">
        <f>+SUM(BP233)/(BP232)</f>
        <v>0</v>
      </c>
      <c r="BV232" s="303">
        <f>+SUM(BQ233)/(BQ232)</f>
        <v>0</v>
      </c>
      <c r="BW232" s="149"/>
    </row>
    <row r="233" spans="1:78" s="205" customFormat="1" ht="28.5" hidden="1" customHeight="1" outlineLevel="1" x14ac:dyDescent="0.25">
      <c r="A233" s="570"/>
      <c r="B233" s="640"/>
      <c r="C233" s="743"/>
      <c r="D233" s="668"/>
      <c r="E233" s="669"/>
      <c r="F233" s="315"/>
      <c r="G233" s="211" t="s">
        <v>80</v>
      </c>
      <c r="H233" s="353"/>
      <c r="I233" s="353"/>
      <c r="J233" s="353"/>
      <c r="K233" s="353"/>
      <c r="L233" s="353"/>
      <c r="M233" s="362"/>
      <c r="N233" s="352"/>
      <c r="O233" s="173"/>
      <c r="P233" s="173"/>
      <c r="Q233" s="173"/>
      <c r="R233" s="173"/>
      <c r="S233" s="173"/>
      <c r="T233" s="173"/>
      <c r="U233" s="174"/>
      <c r="V233" s="174"/>
      <c r="W233" s="174"/>
      <c r="X233" s="174"/>
      <c r="Y233" s="173"/>
      <c r="Z233" s="173"/>
      <c r="AA233" s="173"/>
      <c r="AB233" s="173"/>
      <c r="AC233" s="173"/>
      <c r="AD233" s="173"/>
      <c r="AE233" s="173"/>
      <c r="AF233" s="173"/>
      <c r="AG233" s="173"/>
      <c r="AH233" s="173"/>
      <c r="AI233" s="173"/>
      <c r="AJ233" s="173"/>
      <c r="AK233" s="173"/>
      <c r="AL233" s="173"/>
      <c r="AM233" s="173"/>
      <c r="AN233" s="173"/>
      <c r="AO233" s="173"/>
      <c r="AP233" s="173"/>
      <c r="AQ233" s="173"/>
      <c r="AR233" s="173"/>
      <c r="AS233" s="173"/>
      <c r="AT233" s="173"/>
      <c r="AU233" s="173"/>
      <c r="AV233" s="173"/>
      <c r="AW233" s="173"/>
      <c r="AX233" s="173"/>
      <c r="AY233" s="173"/>
      <c r="AZ233" s="173"/>
      <c r="BA233" s="173"/>
      <c r="BB233" s="173"/>
      <c r="BC233" s="174"/>
      <c r="BD233" s="174"/>
      <c r="BE233" s="174"/>
      <c r="BF233" s="174"/>
      <c r="BG233" s="174"/>
      <c r="BH233" s="173"/>
      <c r="BI233" s="173"/>
      <c r="BJ233" s="173"/>
      <c r="BK233" s="173"/>
      <c r="BL233" s="173"/>
      <c r="BM233" s="175">
        <f>COUNTIF(O233:AA233,"E")</f>
        <v>0</v>
      </c>
      <c r="BN233" s="176">
        <f>COUNTIF(AB233:AM233,"E")</f>
        <v>0</v>
      </c>
      <c r="BO233" s="176">
        <f>COUNTIF(AN233:AZ233,"E")</f>
        <v>0</v>
      </c>
      <c r="BP233" s="176">
        <f>COUNTIF(BA233:BL233,"E")</f>
        <v>0</v>
      </c>
      <c r="BQ233" s="177">
        <f t="shared" si="137"/>
        <v>0</v>
      </c>
      <c r="BR233" s="303"/>
      <c r="BS233" s="303"/>
      <c r="BT233" s="303"/>
      <c r="BU233" s="303"/>
      <c r="BV233" s="303"/>
      <c r="BW233" s="149"/>
    </row>
    <row r="234" spans="1:78" s="205" customFormat="1" ht="24.75" hidden="1" customHeight="1" outlineLevel="1" x14ac:dyDescent="0.25">
      <c r="A234" s="657"/>
      <c r="B234" s="640"/>
      <c r="C234" s="743"/>
      <c r="D234" s="666" t="s">
        <v>288</v>
      </c>
      <c r="E234" s="667"/>
      <c r="F234" s="315" t="s">
        <v>287</v>
      </c>
      <c r="G234" s="211" t="s">
        <v>76</v>
      </c>
      <c r="H234" s="363" t="s">
        <v>77</v>
      </c>
      <c r="I234" s="363" t="s">
        <v>77</v>
      </c>
      <c r="J234" s="363"/>
      <c r="K234" s="363" t="s">
        <v>77</v>
      </c>
      <c r="L234" s="363" t="s">
        <v>77</v>
      </c>
      <c r="M234" s="361" t="s">
        <v>281</v>
      </c>
      <c r="N234" s="352" t="s">
        <v>79</v>
      </c>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t="s">
        <v>76</v>
      </c>
      <c r="AU234" s="211" t="s">
        <v>76</v>
      </c>
      <c r="AV234" s="211"/>
      <c r="AW234" s="211"/>
      <c r="AX234" s="211"/>
      <c r="AY234" s="211"/>
      <c r="AZ234" s="211"/>
      <c r="BA234" s="211"/>
      <c r="BB234" s="211"/>
      <c r="BC234" s="211"/>
      <c r="BD234" s="211"/>
      <c r="BE234" s="211"/>
      <c r="BF234" s="211"/>
      <c r="BG234" s="211"/>
      <c r="BH234" s="211"/>
      <c r="BI234" s="211"/>
      <c r="BJ234" s="211"/>
      <c r="BK234" s="211"/>
      <c r="BL234" s="211"/>
      <c r="BM234" s="171">
        <f>COUNTIF(O234:AA234,"P")</f>
        <v>0</v>
      </c>
      <c r="BN234" s="172">
        <f>COUNTIF(AB234:AM234,"P")</f>
        <v>0</v>
      </c>
      <c r="BO234" s="172">
        <f>COUNTIF(AN234:AZ234,"P")</f>
        <v>2</v>
      </c>
      <c r="BP234" s="172">
        <f>COUNTIF(BA234:BL234,"P")</f>
        <v>0</v>
      </c>
      <c r="BQ234" s="172">
        <f t="shared" si="137"/>
        <v>2</v>
      </c>
      <c r="BR234" s="303" t="e">
        <f>+SUM(BM235)/(BM234)</f>
        <v>#DIV/0!</v>
      </c>
      <c r="BS234" s="303" t="e">
        <f>+SUM(BN235)/(BN234)</f>
        <v>#DIV/0!</v>
      </c>
      <c r="BT234" s="303">
        <f>+SUM(BO235)/(BO234)</f>
        <v>0</v>
      </c>
      <c r="BU234" s="303" t="e">
        <f>+SUM(BP235)/(BP234)</f>
        <v>#DIV/0!</v>
      </c>
      <c r="BV234" s="303">
        <f>+SUM(BQ235)/(BQ234)</f>
        <v>0</v>
      </c>
      <c r="BW234" s="149"/>
    </row>
    <row r="235" spans="1:78" s="205" customFormat="1" ht="30" hidden="1" customHeight="1" outlineLevel="1" x14ac:dyDescent="0.25">
      <c r="A235" s="570"/>
      <c r="B235" s="640"/>
      <c r="C235" s="743"/>
      <c r="D235" s="668"/>
      <c r="E235" s="669"/>
      <c r="F235" s="315"/>
      <c r="G235" s="211" t="s">
        <v>80</v>
      </c>
      <c r="H235" s="353"/>
      <c r="I235" s="353"/>
      <c r="J235" s="353"/>
      <c r="K235" s="353"/>
      <c r="L235" s="353"/>
      <c r="M235" s="362"/>
      <c r="N235" s="352"/>
      <c r="O235" s="173"/>
      <c r="P235" s="173"/>
      <c r="Q235" s="173"/>
      <c r="R235" s="173"/>
      <c r="S235" s="173"/>
      <c r="T235" s="173"/>
      <c r="U235" s="174"/>
      <c r="V235" s="174"/>
      <c r="W235" s="174"/>
      <c r="X235" s="174"/>
      <c r="Y235" s="173"/>
      <c r="Z235" s="173"/>
      <c r="AA235" s="173"/>
      <c r="AB235" s="173"/>
      <c r="AC235" s="173"/>
      <c r="AD235" s="173"/>
      <c r="AE235" s="173"/>
      <c r="AF235" s="173"/>
      <c r="AG235" s="173"/>
      <c r="AH235" s="173"/>
      <c r="AI235" s="173"/>
      <c r="AJ235" s="173"/>
      <c r="AK235" s="173"/>
      <c r="AL235" s="173"/>
      <c r="AM235" s="173"/>
      <c r="AN235" s="173"/>
      <c r="AO235" s="173"/>
      <c r="AP235" s="173"/>
      <c r="AQ235" s="173"/>
      <c r="AR235" s="173"/>
      <c r="AS235" s="173"/>
      <c r="AT235" s="173"/>
      <c r="AU235" s="173"/>
      <c r="AV235" s="173"/>
      <c r="AW235" s="173"/>
      <c r="AX235" s="173"/>
      <c r="AY235" s="173"/>
      <c r="AZ235" s="173"/>
      <c r="BA235" s="173"/>
      <c r="BB235" s="173"/>
      <c r="BC235" s="174"/>
      <c r="BD235" s="174"/>
      <c r="BE235" s="174"/>
      <c r="BF235" s="174"/>
      <c r="BG235" s="174"/>
      <c r="BH235" s="173"/>
      <c r="BI235" s="173"/>
      <c r="BJ235" s="173"/>
      <c r="BK235" s="173"/>
      <c r="BL235" s="173"/>
      <c r="BM235" s="175">
        <f>COUNTIF(O235:AA235,"E")</f>
        <v>0</v>
      </c>
      <c r="BN235" s="176">
        <f>COUNTIF(AB235:AM235,"E")</f>
        <v>0</v>
      </c>
      <c r="BO235" s="176">
        <f>COUNTIF(AN235:AZ235,"E")</f>
        <v>0</v>
      </c>
      <c r="BP235" s="176">
        <f>COUNTIF(BA235:BL235,"E")</f>
        <v>0</v>
      </c>
      <c r="BQ235" s="177">
        <f t="shared" si="137"/>
        <v>0</v>
      </c>
      <c r="BR235" s="303"/>
      <c r="BS235" s="303"/>
      <c r="BT235" s="303"/>
      <c r="BU235" s="303"/>
      <c r="BV235" s="303"/>
      <c r="BW235" s="149"/>
    </row>
    <row r="236" spans="1:78" s="205" customFormat="1" ht="26.25" hidden="1" customHeight="1" outlineLevel="1" x14ac:dyDescent="0.25">
      <c r="A236" s="210"/>
      <c r="B236" s="640"/>
      <c r="C236" s="743"/>
      <c r="D236" s="666" t="s">
        <v>289</v>
      </c>
      <c r="E236" s="667"/>
      <c r="F236" s="315" t="s">
        <v>290</v>
      </c>
      <c r="G236" s="211" t="s">
        <v>76</v>
      </c>
      <c r="H236" s="363" t="s">
        <v>77</v>
      </c>
      <c r="I236" s="363" t="s">
        <v>77</v>
      </c>
      <c r="J236" s="363"/>
      <c r="K236" s="363" t="s">
        <v>77</v>
      </c>
      <c r="L236" s="363" t="s">
        <v>77</v>
      </c>
      <c r="M236" s="361" t="s">
        <v>281</v>
      </c>
      <c r="N236" s="352" t="s">
        <v>79</v>
      </c>
      <c r="O236" s="211"/>
      <c r="P236" s="211"/>
      <c r="Q236" s="211"/>
      <c r="R236" s="211"/>
      <c r="S236" s="211"/>
      <c r="T236" s="211"/>
      <c r="U236" s="211"/>
      <c r="V236" s="211"/>
      <c r="W236" s="211"/>
      <c r="X236" s="211"/>
      <c r="Y236" s="211"/>
      <c r="Z236" s="211"/>
      <c r="AA236" s="211"/>
      <c r="AB236" s="211"/>
      <c r="AC236" s="211"/>
      <c r="AD236" s="211"/>
      <c r="AE236" s="211"/>
      <c r="AF236" s="211" t="s">
        <v>76</v>
      </c>
      <c r="AG236" s="211" t="s">
        <v>76</v>
      </c>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171">
        <f>COUNTIF(O236:AA236,"P")</f>
        <v>0</v>
      </c>
      <c r="BN236" s="172">
        <f>COUNTIF(AB236:AM236,"P")</f>
        <v>2</v>
      </c>
      <c r="BO236" s="172">
        <f>COUNTIF(AN236:AZ236,"P")</f>
        <v>0</v>
      </c>
      <c r="BP236" s="172">
        <f>COUNTIF(BA236:BL236,"P")</f>
        <v>0</v>
      </c>
      <c r="BQ236" s="172">
        <f t="shared" si="137"/>
        <v>2</v>
      </c>
      <c r="BR236" s="303" t="e">
        <f>+SUM(BM237)/(BM236)</f>
        <v>#DIV/0!</v>
      </c>
      <c r="BS236" s="303">
        <f>+SUM(BN237)/(BN236)</f>
        <v>0</v>
      </c>
      <c r="BT236" s="303" t="e">
        <f>+SUM(BO237)/(BO236)</f>
        <v>#DIV/0!</v>
      </c>
      <c r="BU236" s="303" t="e">
        <f>+SUM(BP237)/(BP236)</f>
        <v>#DIV/0!</v>
      </c>
      <c r="BV236" s="303">
        <f>+SUM(BQ237)/(BQ236)</f>
        <v>0</v>
      </c>
      <c r="BW236" s="149"/>
    </row>
    <row r="237" spans="1:78" s="205" customFormat="1" ht="24.75" hidden="1" customHeight="1" outlineLevel="1" x14ac:dyDescent="0.25">
      <c r="A237" s="210"/>
      <c r="B237" s="640"/>
      <c r="C237" s="743"/>
      <c r="D237" s="668"/>
      <c r="E237" s="669"/>
      <c r="F237" s="315"/>
      <c r="G237" s="211" t="s">
        <v>80</v>
      </c>
      <c r="H237" s="353"/>
      <c r="I237" s="353"/>
      <c r="J237" s="353"/>
      <c r="K237" s="353"/>
      <c r="L237" s="353"/>
      <c r="M237" s="362"/>
      <c r="N237" s="352"/>
      <c r="O237" s="173"/>
      <c r="P237" s="173"/>
      <c r="Q237" s="173"/>
      <c r="R237" s="173"/>
      <c r="S237" s="173"/>
      <c r="T237" s="173"/>
      <c r="U237" s="174"/>
      <c r="V237" s="174"/>
      <c r="W237" s="174"/>
      <c r="X237" s="174"/>
      <c r="Y237" s="173"/>
      <c r="Z237" s="173"/>
      <c r="AA237" s="173"/>
      <c r="AB237" s="173"/>
      <c r="AC237" s="173"/>
      <c r="AD237" s="173"/>
      <c r="AE237" s="173"/>
      <c r="AF237" s="173"/>
      <c r="AG237" s="173"/>
      <c r="AH237" s="173"/>
      <c r="AI237" s="173"/>
      <c r="AJ237" s="173"/>
      <c r="AK237" s="173"/>
      <c r="AL237" s="173"/>
      <c r="AM237" s="173"/>
      <c r="AN237" s="173"/>
      <c r="AO237" s="173"/>
      <c r="AP237" s="173"/>
      <c r="AQ237" s="173"/>
      <c r="AR237" s="173"/>
      <c r="AS237" s="173"/>
      <c r="AT237" s="173"/>
      <c r="AU237" s="173"/>
      <c r="AV237" s="173"/>
      <c r="AW237" s="174"/>
      <c r="AX237" s="174"/>
      <c r="AY237" s="173"/>
      <c r="AZ237" s="173"/>
      <c r="BA237" s="173"/>
      <c r="BB237" s="173"/>
      <c r="BC237" s="174"/>
      <c r="BD237" s="174"/>
      <c r="BE237" s="174"/>
      <c r="BF237" s="174"/>
      <c r="BG237" s="174"/>
      <c r="BH237" s="173"/>
      <c r="BI237" s="173"/>
      <c r="BJ237" s="173"/>
      <c r="BK237" s="173"/>
      <c r="BL237" s="173"/>
      <c r="BM237" s="175">
        <f>COUNTIF(O237:AA237,"E")</f>
        <v>0</v>
      </c>
      <c r="BN237" s="176">
        <f>COUNTIF(AB237:AM237,"E")</f>
        <v>0</v>
      </c>
      <c r="BO237" s="176">
        <f>COUNTIF(AN237:AZ237,"E")</f>
        <v>0</v>
      </c>
      <c r="BP237" s="176">
        <f>COUNTIF(BA237:BL237,"E")</f>
        <v>0</v>
      </c>
      <c r="BQ237" s="177">
        <f t="shared" si="137"/>
        <v>0</v>
      </c>
      <c r="BR237" s="303"/>
      <c r="BS237" s="303"/>
      <c r="BT237" s="303"/>
      <c r="BU237" s="303"/>
      <c r="BV237" s="303"/>
      <c r="BW237" s="149"/>
    </row>
    <row r="238" spans="1:78" s="205" customFormat="1" ht="24" hidden="1" customHeight="1" outlineLevel="1" x14ac:dyDescent="0.25">
      <c r="A238" s="210"/>
      <c r="B238" s="640"/>
      <c r="C238" s="743"/>
      <c r="D238" s="316" t="s">
        <v>629</v>
      </c>
      <c r="E238" s="317"/>
      <c r="F238" s="315" t="s">
        <v>291</v>
      </c>
      <c r="G238" s="211" t="s">
        <v>76</v>
      </c>
      <c r="H238" s="363" t="s">
        <v>77</v>
      </c>
      <c r="I238" s="363" t="s">
        <v>77</v>
      </c>
      <c r="J238" s="363"/>
      <c r="K238" s="363" t="s">
        <v>77</v>
      </c>
      <c r="L238" s="363" t="s">
        <v>77</v>
      </c>
      <c r="M238" s="361" t="s">
        <v>281</v>
      </c>
      <c r="N238" s="352" t="s">
        <v>79</v>
      </c>
      <c r="O238" s="211"/>
      <c r="P238" s="211" t="s">
        <v>76</v>
      </c>
      <c r="Q238" s="211" t="s">
        <v>76</v>
      </c>
      <c r="R238" s="211"/>
      <c r="S238" s="211" t="s">
        <v>76</v>
      </c>
      <c r="T238" s="211" t="s">
        <v>76</v>
      </c>
      <c r="U238" s="211"/>
      <c r="V238" s="211" t="s">
        <v>76</v>
      </c>
      <c r="W238" s="211" t="s">
        <v>76</v>
      </c>
      <c r="X238" s="211" t="s">
        <v>76</v>
      </c>
      <c r="Y238" s="211" t="s">
        <v>76</v>
      </c>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t="s">
        <v>76</v>
      </c>
      <c r="AW238" s="211"/>
      <c r="AX238" s="211" t="s">
        <v>76</v>
      </c>
      <c r="AY238" s="211" t="s">
        <v>76</v>
      </c>
      <c r="AZ238" s="211"/>
      <c r="BA238" s="211" t="s">
        <v>76</v>
      </c>
      <c r="BB238" s="211" t="s">
        <v>76</v>
      </c>
      <c r="BC238" s="211" t="s">
        <v>76</v>
      </c>
      <c r="BD238" s="211" t="s">
        <v>76</v>
      </c>
      <c r="BE238" s="211" t="s">
        <v>76</v>
      </c>
      <c r="BF238" s="211" t="s">
        <v>76</v>
      </c>
      <c r="BG238" s="211" t="s">
        <v>76</v>
      </c>
      <c r="BH238" s="211" t="s">
        <v>76</v>
      </c>
      <c r="BI238" s="211" t="s">
        <v>76</v>
      </c>
      <c r="BJ238" s="211" t="s">
        <v>76</v>
      </c>
      <c r="BK238" s="211"/>
      <c r="BL238" s="211"/>
      <c r="BM238" s="171">
        <f>COUNTIF(O238:AA238,"P")</f>
        <v>8</v>
      </c>
      <c r="BN238" s="172">
        <f>COUNTIF(AB238:AM238,"P")</f>
        <v>0</v>
      </c>
      <c r="BO238" s="172">
        <f>COUNTIF(AN238:AZ238,"P")</f>
        <v>3</v>
      </c>
      <c r="BP238" s="172">
        <f>COUNTIF(BA238:BL238,"P")</f>
        <v>10</v>
      </c>
      <c r="BQ238" s="172">
        <f t="shared" si="137"/>
        <v>21</v>
      </c>
      <c r="BR238" s="303">
        <f>+SUM(BM239)/(BM238)</f>
        <v>0</v>
      </c>
      <c r="BS238" s="303" t="e">
        <f>+SUM(BN239)/(BN238)</f>
        <v>#DIV/0!</v>
      </c>
      <c r="BT238" s="303">
        <f>+SUM(BO239)/(BO238)</f>
        <v>0</v>
      </c>
      <c r="BU238" s="303">
        <f>+SUM(BP239)/(BP238)</f>
        <v>0</v>
      </c>
      <c r="BV238" s="303">
        <f>+SUM(BQ239)/(BQ238)</f>
        <v>0</v>
      </c>
      <c r="BW238" s="149"/>
    </row>
    <row r="239" spans="1:78" s="205" customFormat="1" ht="36" hidden="1" customHeight="1" outlineLevel="1" x14ac:dyDescent="0.25">
      <c r="A239" s="210"/>
      <c r="B239" s="640"/>
      <c r="C239" s="743"/>
      <c r="D239" s="318"/>
      <c r="E239" s="319"/>
      <c r="F239" s="315"/>
      <c r="G239" s="211" t="s">
        <v>80</v>
      </c>
      <c r="H239" s="353"/>
      <c r="I239" s="353"/>
      <c r="J239" s="353"/>
      <c r="K239" s="353"/>
      <c r="L239" s="353"/>
      <c r="M239" s="362"/>
      <c r="N239" s="352"/>
      <c r="O239" s="173"/>
      <c r="P239" s="173"/>
      <c r="Q239" s="173"/>
      <c r="R239" s="173"/>
      <c r="S239" s="173"/>
      <c r="T239" s="173"/>
      <c r="U239" s="174"/>
      <c r="V239" s="174"/>
      <c r="W239" s="174"/>
      <c r="X239" s="174"/>
      <c r="Y239" s="173"/>
      <c r="Z239" s="173"/>
      <c r="AA239" s="173"/>
      <c r="AB239" s="173"/>
      <c r="AC239" s="173"/>
      <c r="AD239" s="173"/>
      <c r="AE239" s="173"/>
      <c r="AF239" s="173"/>
      <c r="AG239" s="173"/>
      <c r="AH239" s="173"/>
      <c r="AI239" s="173"/>
      <c r="AJ239" s="173"/>
      <c r="AK239" s="173"/>
      <c r="AL239" s="173"/>
      <c r="AM239" s="173"/>
      <c r="AN239" s="173"/>
      <c r="AO239" s="173"/>
      <c r="AP239" s="173"/>
      <c r="AQ239" s="173"/>
      <c r="AR239" s="173"/>
      <c r="AS239" s="173"/>
      <c r="AT239" s="173"/>
      <c r="AU239" s="173"/>
      <c r="AV239" s="173"/>
      <c r="AW239" s="174"/>
      <c r="AX239" s="174"/>
      <c r="AY239" s="173"/>
      <c r="AZ239" s="173"/>
      <c r="BA239" s="173"/>
      <c r="BB239" s="173"/>
      <c r="BC239" s="174"/>
      <c r="BD239" s="174"/>
      <c r="BE239" s="174"/>
      <c r="BF239" s="174"/>
      <c r="BG239" s="174"/>
      <c r="BH239" s="173"/>
      <c r="BI239" s="173"/>
      <c r="BJ239" s="173"/>
      <c r="BK239" s="173"/>
      <c r="BL239" s="173"/>
      <c r="BM239" s="175">
        <f>COUNTIF(O239:AA239,"E")</f>
        <v>0</v>
      </c>
      <c r="BN239" s="176">
        <f>COUNTIF(AB239:AM239,"E")</f>
        <v>0</v>
      </c>
      <c r="BO239" s="176">
        <f>COUNTIF(AN239:AZ239,"E")</f>
        <v>0</v>
      </c>
      <c r="BP239" s="176">
        <f>COUNTIF(BA239:BL239,"E")</f>
        <v>0</v>
      </c>
      <c r="BQ239" s="177">
        <f t="shared" si="137"/>
        <v>0</v>
      </c>
      <c r="BR239" s="303"/>
      <c r="BS239" s="303"/>
      <c r="BT239" s="303"/>
      <c r="BU239" s="303"/>
      <c r="BV239" s="303"/>
      <c r="BW239" s="149"/>
    </row>
    <row r="240" spans="1:78" s="205" customFormat="1" ht="24.75" hidden="1" customHeight="1" outlineLevel="1" x14ac:dyDescent="0.25">
      <c r="A240" s="210"/>
      <c r="B240" s="640"/>
      <c r="C240" s="743"/>
      <c r="D240" s="316" t="s">
        <v>632</v>
      </c>
      <c r="E240" s="317"/>
      <c r="G240" s="211" t="s">
        <v>76</v>
      </c>
      <c r="H240" s="363" t="s">
        <v>77</v>
      </c>
      <c r="I240" s="363" t="s">
        <v>77</v>
      </c>
      <c r="J240" s="363"/>
      <c r="K240" s="363" t="s">
        <v>77</v>
      </c>
      <c r="L240" s="363" t="s">
        <v>77</v>
      </c>
      <c r="M240" s="361" t="s">
        <v>281</v>
      </c>
      <c r="N240" s="352" t="s">
        <v>79</v>
      </c>
      <c r="O240" s="211" t="s">
        <v>76</v>
      </c>
      <c r="P240" s="211" t="s">
        <v>76</v>
      </c>
      <c r="Q240" s="211"/>
      <c r="R240" s="211"/>
      <c r="S240" s="211"/>
      <c r="T240" s="211"/>
      <c r="U240" s="211"/>
      <c r="V240" s="211"/>
      <c r="W240" s="211"/>
      <c r="X240" s="211"/>
      <c r="Y240" s="211"/>
      <c r="Z240" s="211" t="s">
        <v>76</v>
      </c>
      <c r="AA240" s="211"/>
      <c r="AB240" s="211"/>
      <c r="AC240" s="211"/>
      <c r="AD240" s="211"/>
      <c r="AE240" s="211"/>
      <c r="AF240" s="211"/>
      <c r="AG240" s="211"/>
      <c r="AH240" s="211"/>
      <c r="AI240" s="211"/>
      <c r="AJ240" s="211"/>
      <c r="AK240" s="211"/>
      <c r="AL240" s="211"/>
      <c r="AM240" s="211"/>
      <c r="AN240" s="211"/>
      <c r="AO240" s="211"/>
      <c r="AP240" s="211"/>
      <c r="AQ240" s="211"/>
      <c r="AR240" s="211" t="s">
        <v>76</v>
      </c>
      <c r="AS240" s="211"/>
      <c r="AT240" s="211"/>
      <c r="AU240" s="211"/>
      <c r="AV240" s="211"/>
      <c r="AW240" s="211"/>
      <c r="AX240" s="211" t="s">
        <v>76</v>
      </c>
      <c r="AY240" s="211"/>
      <c r="AZ240" s="211"/>
      <c r="BA240" s="211"/>
      <c r="BB240" s="211"/>
      <c r="BC240" s="211"/>
      <c r="BD240" s="211"/>
      <c r="BE240" s="211"/>
      <c r="BF240" s="211"/>
      <c r="BG240" s="211"/>
      <c r="BH240" s="211"/>
      <c r="BI240" s="211"/>
      <c r="BJ240" s="211"/>
      <c r="BK240" s="211"/>
      <c r="BL240" s="211"/>
      <c r="BM240" s="171">
        <f>COUNTIF(O240:AA240,"P")</f>
        <v>3</v>
      </c>
      <c r="BN240" s="172">
        <f>COUNTIF(AB240:AM240,"P")</f>
        <v>0</v>
      </c>
      <c r="BO240" s="172">
        <f>COUNTIF(AN240:AZ240,"P")</f>
        <v>2</v>
      </c>
      <c r="BP240" s="172">
        <f>COUNTIF(BA240:BL240,"P")</f>
        <v>0</v>
      </c>
      <c r="BQ240" s="172">
        <f>SUM(BM240:BP240)</f>
        <v>5</v>
      </c>
      <c r="BR240" s="303">
        <f>+SUM(BM241)/(BM240)</f>
        <v>0</v>
      </c>
      <c r="BS240" s="303" t="e">
        <f>+SUM(BN241)/(BN240)</f>
        <v>#DIV/0!</v>
      </c>
      <c r="BT240" s="303">
        <f>+SUM(BO241)/(BO240)</f>
        <v>0</v>
      </c>
      <c r="BU240" s="303" t="e">
        <f>+SUM(BP241)/(BP240)</f>
        <v>#DIV/0!</v>
      </c>
      <c r="BV240" s="303">
        <f>+SUM(BQ241)/(BQ240)</f>
        <v>0</v>
      </c>
      <c r="BW240" s="149"/>
    </row>
    <row r="241" spans="1:75" s="205" customFormat="1" ht="27.75" hidden="1" customHeight="1" outlineLevel="1" x14ac:dyDescent="0.25">
      <c r="A241" s="210"/>
      <c r="B241" s="640"/>
      <c r="C241" s="743"/>
      <c r="D241" s="318"/>
      <c r="E241" s="319"/>
      <c r="G241" s="211" t="s">
        <v>80</v>
      </c>
      <c r="H241" s="353"/>
      <c r="I241" s="353"/>
      <c r="J241" s="353"/>
      <c r="K241" s="353"/>
      <c r="L241" s="353"/>
      <c r="M241" s="362"/>
      <c r="N241" s="352"/>
      <c r="O241" s="173"/>
      <c r="P241" s="173"/>
      <c r="Q241" s="173"/>
      <c r="R241" s="173"/>
      <c r="S241" s="173"/>
      <c r="T241" s="173"/>
      <c r="U241" s="174"/>
      <c r="V241" s="174"/>
      <c r="W241" s="174"/>
      <c r="X241" s="174"/>
      <c r="Y241" s="173"/>
      <c r="Z241" s="173"/>
      <c r="AA241" s="173"/>
      <c r="AB241" s="173"/>
      <c r="AC241" s="173"/>
      <c r="AD241" s="173"/>
      <c r="AE241" s="173"/>
      <c r="AF241" s="173"/>
      <c r="AG241" s="173"/>
      <c r="AH241" s="173"/>
      <c r="AI241" s="173"/>
      <c r="AJ241" s="173"/>
      <c r="AK241" s="173"/>
      <c r="AL241" s="173"/>
      <c r="AM241" s="173"/>
      <c r="AN241" s="173"/>
      <c r="AO241" s="173"/>
      <c r="AP241" s="173"/>
      <c r="AQ241" s="173"/>
      <c r="AR241" s="173"/>
      <c r="AS241" s="173"/>
      <c r="AT241" s="173"/>
      <c r="AU241" s="173"/>
      <c r="AV241" s="173"/>
      <c r="AW241" s="174"/>
      <c r="AX241" s="174"/>
      <c r="AY241" s="173"/>
      <c r="AZ241" s="173"/>
      <c r="BA241" s="173"/>
      <c r="BB241" s="173"/>
      <c r="BC241" s="174"/>
      <c r="BD241" s="174"/>
      <c r="BE241" s="174"/>
      <c r="BF241" s="174"/>
      <c r="BG241" s="174"/>
      <c r="BH241" s="173"/>
      <c r="BI241" s="173"/>
      <c r="BJ241" s="173"/>
      <c r="BK241" s="173"/>
      <c r="BL241" s="173"/>
      <c r="BM241" s="175">
        <f>COUNTIF(O241:AA241,"E")</f>
        <v>0</v>
      </c>
      <c r="BN241" s="176">
        <f>COUNTIF(AB241:AM241,"E")</f>
        <v>0</v>
      </c>
      <c r="BO241" s="176">
        <f>COUNTIF(AN241:AZ241,"E")</f>
        <v>0</v>
      </c>
      <c r="BP241" s="176">
        <f>COUNTIF(BA241:BL241,"E")</f>
        <v>0</v>
      </c>
      <c r="BQ241" s="177">
        <f>SUM(BM241:BP241)</f>
        <v>0</v>
      </c>
      <c r="BR241" s="303"/>
      <c r="BS241" s="303"/>
      <c r="BT241" s="303"/>
      <c r="BU241" s="303"/>
      <c r="BV241" s="303"/>
      <c r="BW241" s="149"/>
    </row>
    <row r="242" spans="1:75" s="205" customFormat="1" ht="30" hidden="1" customHeight="1" outlineLevel="1" x14ac:dyDescent="0.25">
      <c r="A242" s="210"/>
      <c r="B242" s="640"/>
      <c r="C242" s="743"/>
      <c r="D242" s="437" t="s">
        <v>265</v>
      </c>
      <c r="E242" s="317"/>
      <c r="F242" s="315" t="s">
        <v>292</v>
      </c>
      <c r="G242" s="211" t="s">
        <v>76</v>
      </c>
      <c r="H242" s="363" t="s">
        <v>77</v>
      </c>
      <c r="I242" s="363" t="s">
        <v>77</v>
      </c>
      <c r="J242" s="363"/>
      <c r="K242" s="363" t="s">
        <v>77</v>
      </c>
      <c r="L242" s="363" t="s">
        <v>77</v>
      </c>
      <c r="M242" s="361" t="s">
        <v>281</v>
      </c>
      <c r="N242" s="352" t="s">
        <v>79</v>
      </c>
      <c r="O242" s="211"/>
      <c r="P242" s="211"/>
      <c r="Q242" s="211"/>
      <c r="R242" s="211"/>
      <c r="S242" s="211"/>
      <c r="T242" s="211"/>
      <c r="U242" s="211"/>
      <c r="V242" s="211"/>
      <c r="W242" s="211"/>
      <c r="X242" s="211"/>
      <c r="Y242" s="211"/>
      <c r="Z242" s="211"/>
      <c r="AA242" s="211"/>
      <c r="AB242" s="211" t="s">
        <v>76</v>
      </c>
      <c r="AC242" s="211"/>
      <c r="AD242" s="211"/>
      <c r="AE242" s="211"/>
      <c r="AF242" s="211"/>
      <c r="AG242" s="211"/>
      <c r="AH242" s="211"/>
      <c r="AI242" s="211"/>
      <c r="AJ242" s="211"/>
      <c r="AK242" s="211"/>
      <c r="AL242" s="211"/>
      <c r="AM242" s="211"/>
      <c r="AN242" s="211" t="s">
        <v>76</v>
      </c>
      <c r="AO242" s="211"/>
      <c r="AP242" s="211"/>
      <c r="AQ242" s="211"/>
      <c r="AR242" s="211"/>
      <c r="AS242" s="211"/>
      <c r="AT242" s="211"/>
      <c r="AU242" s="211"/>
      <c r="AV242" s="211"/>
      <c r="AW242" s="211"/>
      <c r="AX242" s="211"/>
      <c r="AY242" s="211"/>
      <c r="AZ242" s="211"/>
      <c r="BA242" s="211" t="s">
        <v>76</v>
      </c>
      <c r="BB242" s="211"/>
      <c r="BC242" s="211"/>
      <c r="BD242" s="211"/>
      <c r="BE242" s="211"/>
      <c r="BF242" s="211"/>
      <c r="BG242" s="211"/>
      <c r="BH242" s="211"/>
      <c r="BI242" s="211"/>
      <c r="BJ242" s="211"/>
      <c r="BK242" s="211" t="s">
        <v>76</v>
      </c>
      <c r="BL242" s="211"/>
      <c r="BM242" s="171">
        <f>COUNTIF(O242:AA242,"P")</f>
        <v>0</v>
      </c>
      <c r="BN242" s="172">
        <f>COUNTIF(AB242:AM242,"P")</f>
        <v>1</v>
      </c>
      <c r="BO242" s="172">
        <f>COUNTIF(AN242:AZ242,"P")</f>
        <v>1</v>
      </c>
      <c r="BP242" s="172">
        <f>COUNTIF(BA242:BL242,"P")</f>
        <v>2</v>
      </c>
      <c r="BQ242" s="172">
        <f>SUM(BM242:BP242)</f>
        <v>4</v>
      </c>
      <c r="BR242" s="303" t="e">
        <f>+SUM(BM243)/(BM242)</f>
        <v>#DIV/0!</v>
      </c>
      <c r="BS242" s="303">
        <f>+SUM(BN243)/(BN242)</f>
        <v>0</v>
      </c>
      <c r="BT242" s="303">
        <f>+SUM(BO243)/(BO242)</f>
        <v>0</v>
      </c>
      <c r="BU242" s="303">
        <f>+SUM(BP243)/(BP242)</f>
        <v>0</v>
      </c>
      <c r="BV242" s="303">
        <f>+SUM(BQ243)/(BQ242)</f>
        <v>0</v>
      </c>
      <c r="BW242" s="149"/>
    </row>
    <row r="243" spans="1:75" s="205" customFormat="1" ht="28.5" hidden="1" customHeight="1" outlineLevel="1" x14ac:dyDescent="0.25">
      <c r="A243" s="210"/>
      <c r="B243" s="640"/>
      <c r="C243" s="743"/>
      <c r="D243" s="432"/>
      <c r="E243" s="319"/>
      <c r="F243" s="315"/>
      <c r="G243" s="211" t="s">
        <v>80</v>
      </c>
      <c r="H243" s="353"/>
      <c r="I243" s="353"/>
      <c r="J243" s="353"/>
      <c r="K243" s="353"/>
      <c r="L243" s="353"/>
      <c r="M243" s="362"/>
      <c r="N243" s="352"/>
      <c r="O243" s="173"/>
      <c r="P243" s="173"/>
      <c r="Q243" s="173"/>
      <c r="R243" s="173"/>
      <c r="S243" s="173"/>
      <c r="T243" s="173"/>
      <c r="U243" s="174"/>
      <c r="V243" s="174"/>
      <c r="W243" s="174"/>
      <c r="X243" s="174"/>
      <c r="Y243" s="173"/>
      <c r="Z243" s="173"/>
      <c r="AA243" s="173"/>
      <c r="AB243" s="173"/>
      <c r="AC243" s="173"/>
      <c r="AD243" s="173"/>
      <c r="AE243" s="173"/>
      <c r="AF243" s="173"/>
      <c r="AG243" s="173"/>
      <c r="AH243" s="173"/>
      <c r="AI243" s="173"/>
      <c r="AJ243" s="173"/>
      <c r="AK243" s="173"/>
      <c r="AL243" s="173"/>
      <c r="AM243" s="173"/>
      <c r="AN243" s="173"/>
      <c r="AO243" s="173"/>
      <c r="AP243" s="173"/>
      <c r="AQ243" s="173"/>
      <c r="AR243" s="173"/>
      <c r="AS243" s="173"/>
      <c r="AT243" s="173"/>
      <c r="AU243" s="173"/>
      <c r="AV243" s="173"/>
      <c r="AW243" s="173"/>
      <c r="AX243" s="173"/>
      <c r="AY243" s="173"/>
      <c r="AZ243" s="173"/>
      <c r="BA243" s="173"/>
      <c r="BB243" s="173"/>
      <c r="BC243" s="174"/>
      <c r="BD243" s="174"/>
      <c r="BE243" s="174"/>
      <c r="BF243" s="174"/>
      <c r="BG243" s="174"/>
      <c r="BH243" s="173"/>
      <c r="BI243" s="173"/>
      <c r="BJ243" s="173"/>
      <c r="BK243" s="173"/>
      <c r="BL243" s="173"/>
      <c r="BM243" s="175">
        <f>COUNTIF(O243:AA243,"E")</f>
        <v>0</v>
      </c>
      <c r="BN243" s="176">
        <f>COUNTIF(AB243:AM243,"E")</f>
        <v>0</v>
      </c>
      <c r="BO243" s="176">
        <f>COUNTIF(AN243:AZ243,"E")</f>
        <v>0</v>
      </c>
      <c r="BP243" s="176">
        <f>COUNTIF(BA243:BL243,"E")</f>
        <v>0</v>
      </c>
      <c r="BQ243" s="177">
        <f>SUM(BM243:BP243)</f>
        <v>0</v>
      </c>
      <c r="BR243" s="303"/>
      <c r="BS243" s="303"/>
      <c r="BT243" s="303"/>
      <c r="BU243" s="303"/>
      <c r="BV243" s="303"/>
      <c r="BW243" s="149"/>
    </row>
    <row r="244" spans="1:75" s="205" customFormat="1" ht="18.75" customHeight="1" collapsed="1" x14ac:dyDescent="0.25">
      <c r="A244" s="657"/>
      <c r="B244" s="639"/>
      <c r="C244" s="659" t="s">
        <v>293</v>
      </c>
      <c r="D244" s="729" t="s">
        <v>294</v>
      </c>
      <c r="E244" s="730"/>
      <c r="F244" s="315" t="s">
        <v>633</v>
      </c>
      <c r="G244" s="211" t="s">
        <v>76</v>
      </c>
      <c r="H244" s="363" t="s">
        <v>77</v>
      </c>
      <c r="I244" s="363" t="s">
        <v>77</v>
      </c>
      <c r="J244" s="363" t="s">
        <v>77</v>
      </c>
      <c r="K244" s="363" t="s">
        <v>77</v>
      </c>
      <c r="L244" s="363" t="s">
        <v>77</v>
      </c>
      <c r="M244" s="361" t="s">
        <v>130</v>
      </c>
      <c r="N244" s="311" t="s">
        <v>295</v>
      </c>
      <c r="O244" s="165">
        <f>COUNTIF(O246:O249,"P")</f>
        <v>0</v>
      </c>
      <c r="P244" s="165">
        <f t="shared" ref="P244:BL244" si="138">COUNTIF(P246:P249,"P")</f>
        <v>0</v>
      </c>
      <c r="Q244" s="165">
        <f t="shared" si="138"/>
        <v>0</v>
      </c>
      <c r="R244" s="165">
        <f t="shared" si="138"/>
        <v>1</v>
      </c>
      <c r="S244" s="165">
        <f t="shared" si="138"/>
        <v>0</v>
      </c>
      <c r="T244" s="165">
        <f t="shared" si="138"/>
        <v>0</v>
      </c>
      <c r="U244" s="165">
        <f t="shared" si="138"/>
        <v>0</v>
      </c>
      <c r="V244" s="165">
        <f t="shared" si="138"/>
        <v>1</v>
      </c>
      <c r="W244" s="165">
        <f t="shared" si="138"/>
        <v>0</v>
      </c>
      <c r="X244" s="165">
        <f t="shared" si="138"/>
        <v>1</v>
      </c>
      <c r="Y244" s="165">
        <f t="shared" si="138"/>
        <v>0</v>
      </c>
      <c r="Z244" s="165">
        <f t="shared" si="138"/>
        <v>1</v>
      </c>
      <c r="AA244" s="165"/>
      <c r="AB244" s="165">
        <f t="shared" si="138"/>
        <v>0</v>
      </c>
      <c r="AC244" s="165">
        <f t="shared" si="138"/>
        <v>0</v>
      </c>
      <c r="AD244" s="165">
        <f t="shared" si="138"/>
        <v>0</v>
      </c>
      <c r="AE244" s="165">
        <f t="shared" si="138"/>
        <v>1</v>
      </c>
      <c r="AF244" s="165">
        <f t="shared" si="138"/>
        <v>0</v>
      </c>
      <c r="AG244" s="165">
        <f t="shared" si="138"/>
        <v>0</v>
      </c>
      <c r="AH244" s="165">
        <f t="shared" si="138"/>
        <v>0</v>
      </c>
      <c r="AI244" s="165">
        <f t="shared" si="138"/>
        <v>1</v>
      </c>
      <c r="AJ244" s="165">
        <f t="shared" si="138"/>
        <v>0</v>
      </c>
      <c r="AK244" s="165">
        <f t="shared" si="138"/>
        <v>0</v>
      </c>
      <c r="AL244" s="165">
        <f t="shared" si="138"/>
        <v>0</v>
      </c>
      <c r="AM244" s="165">
        <f t="shared" si="138"/>
        <v>1</v>
      </c>
      <c r="AN244" s="165">
        <f t="shared" si="138"/>
        <v>0</v>
      </c>
      <c r="AO244" s="165">
        <f t="shared" si="138"/>
        <v>0</v>
      </c>
      <c r="AP244" s="165">
        <f t="shared" si="138"/>
        <v>0</v>
      </c>
      <c r="AQ244" s="165">
        <f t="shared" si="138"/>
        <v>0</v>
      </c>
      <c r="AR244" s="165">
        <f t="shared" si="138"/>
        <v>1</v>
      </c>
      <c r="AS244" s="165">
        <f t="shared" si="138"/>
        <v>0</v>
      </c>
      <c r="AT244" s="165">
        <f t="shared" si="138"/>
        <v>0</v>
      </c>
      <c r="AU244" s="165">
        <f t="shared" si="138"/>
        <v>0</v>
      </c>
      <c r="AV244" s="165">
        <f t="shared" si="138"/>
        <v>1</v>
      </c>
      <c r="AW244" s="165">
        <f t="shared" si="138"/>
        <v>0</v>
      </c>
      <c r="AX244" s="165">
        <f t="shared" si="138"/>
        <v>0</v>
      </c>
      <c r="AY244" s="165">
        <f t="shared" si="138"/>
        <v>0</v>
      </c>
      <c r="AZ244" s="165">
        <f t="shared" si="138"/>
        <v>1</v>
      </c>
      <c r="BA244" s="165">
        <f t="shared" si="138"/>
        <v>0</v>
      </c>
      <c r="BB244" s="165">
        <f t="shared" si="138"/>
        <v>0</v>
      </c>
      <c r="BC244" s="165">
        <f t="shared" si="138"/>
        <v>0</v>
      </c>
      <c r="BD244" s="165">
        <f t="shared" si="138"/>
        <v>1</v>
      </c>
      <c r="BE244" s="165">
        <f t="shared" si="138"/>
        <v>0</v>
      </c>
      <c r="BF244" s="165">
        <f t="shared" si="138"/>
        <v>0</v>
      </c>
      <c r="BG244" s="165">
        <f t="shared" si="138"/>
        <v>0</v>
      </c>
      <c r="BH244" s="165">
        <f t="shared" si="138"/>
        <v>1</v>
      </c>
      <c r="BI244" s="165">
        <f t="shared" si="138"/>
        <v>0</v>
      </c>
      <c r="BJ244" s="165">
        <f t="shared" si="138"/>
        <v>0</v>
      </c>
      <c r="BK244" s="165">
        <f t="shared" si="138"/>
        <v>0</v>
      </c>
      <c r="BL244" s="165">
        <f t="shared" si="138"/>
        <v>1</v>
      </c>
      <c r="BM244" s="301">
        <f>+SUM(BM247+BM249+BM251+BM253+BM255+BM257+BM259+BM261+BM263)/SUM(BM246+BM248+BM250+BM252+BM254+BM256+BM258+BM260+BM262)</f>
        <v>0</v>
      </c>
      <c r="BN244" s="301">
        <f>+SUM(BN247+BN249+BN251+BN253+BN255+BN257+BN259+BN261+BN263)/SUM(BN246+BN248+BN250+BN252+BN254+BN256+BN258+BN260+BN262)</f>
        <v>0</v>
      </c>
      <c r="BO244" s="301">
        <f>+SUM(BO247+BO249+BO251+BO253+BO255+BO257+BO259+BO261+BO263)/SUM(BO246+BO248+BO250+BO252+BO254+BO256+BO258+BO260+BO262)</f>
        <v>0</v>
      </c>
      <c r="BP244" s="301">
        <f>+SUM(BP247+BP249+BP251+BP253+BP255+BP257+BP259+BP261+BP263)/SUM(BP246+BP248+BP250+BP252+BP254+BP256+BP258+BP260+BP262)</f>
        <v>0</v>
      </c>
      <c r="BQ244" s="301">
        <f>+SUM(BQ247+BQ249+BQ251+BQ253+BQ255+BQ257+BQ259+BQ261+BQ263)/SUM(BQ246+BQ248+BQ250+BQ252+BQ254+BQ256+BQ258+BQ260+BQ262)</f>
        <v>0</v>
      </c>
      <c r="BR244" s="303" t="e">
        <f>+SUM(BM245)/(BM244)</f>
        <v>#DIV/0!</v>
      </c>
      <c r="BS244" s="303" t="e">
        <f>+SUM(BN245)/(BN244)</f>
        <v>#DIV/0!</v>
      </c>
      <c r="BT244" s="308" t="e">
        <f>+SUM(BO245)/(BO244)</f>
        <v>#DIV/0!</v>
      </c>
      <c r="BU244" s="308" t="e">
        <f>+SUM(BP245)/(BP244)</f>
        <v>#DIV/0!</v>
      </c>
      <c r="BV244" s="303" t="e">
        <f>+SUM(BQ245)/(BQ244)</f>
        <v>#DIV/0!</v>
      </c>
      <c r="BW244" s="149"/>
    </row>
    <row r="245" spans="1:75" s="205" customFormat="1" ht="18.75" customHeight="1" thickBot="1" x14ac:dyDescent="0.3">
      <c r="A245" s="658"/>
      <c r="B245" s="641"/>
      <c r="C245" s="659" t="s">
        <v>293</v>
      </c>
      <c r="D245" s="731"/>
      <c r="E245" s="732"/>
      <c r="F245" s="315"/>
      <c r="G245" s="211" t="s">
        <v>80</v>
      </c>
      <c r="H245" s="353"/>
      <c r="I245" s="353"/>
      <c r="J245" s="353"/>
      <c r="K245" s="353"/>
      <c r="L245" s="353"/>
      <c r="M245" s="362"/>
      <c r="N245" s="312"/>
      <c r="O245" s="166">
        <f>COUNTIF(O246:O249,"E")</f>
        <v>0</v>
      </c>
      <c r="P245" s="166">
        <f t="shared" ref="P245:BL245" si="139">COUNTIF(P246:P249,"E")</f>
        <v>0</v>
      </c>
      <c r="Q245" s="166">
        <f t="shared" si="139"/>
        <v>0</v>
      </c>
      <c r="R245" s="166">
        <f t="shared" si="139"/>
        <v>0</v>
      </c>
      <c r="S245" s="166">
        <f t="shared" si="139"/>
        <v>0</v>
      </c>
      <c r="T245" s="166">
        <f t="shared" si="139"/>
        <v>0</v>
      </c>
      <c r="U245" s="166">
        <f t="shared" si="139"/>
        <v>0</v>
      </c>
      <c r="V245" s="166">
        <f t="shared" si="139"/>
        <v>0</v>
      </c>
      <c r="W245" s="166">
        <f t="shared" si="139"/>
        <v>0</v>
      </c>
      <c r="X245" s="166">
        <f t="shared" si="139"/>
        <v>0</v>
      </c>
      <c r="Y245" s="166">
        <f t="shared" si="139"/>
        <v>0</v>
      </c>
      <c r="Z245" s="166">
        <f t="shared" si="139"/>
        <v>0</v>
      </c>
      <c r="AA245" s="166"/>
      <c r="AB245" s="166">
        <f t="shared" si="139"/>
        <v>0</v>
      </c>
      <c r="AC245" s="166">
        <f t="shared" si="139"/>
        <v>0</v>
      </c>
      <c r="AD245" s="166">
        <f t="shared" si="139"/>
        <v>0</v>
      </c>
      <c r="AE245" s="166">
        <f t="shared" si="139"/>
        <v>0</v>
      </c>
      <c r="AF245" s="166">
        <f t="shared" si="139"/>
        <v>0</v>
      </c>
      <c r="AG245" s="166">
        <f t="shared" si="139"/>
        <v>0</v>
      </c>
      <c r="AH245" s="166">
        <f t="shared" si="139"/>
        <v>0</v>
      </c>
      <c r="AI245" s="166">
        <f t="shared" si="139"/>
        <v>0</v>
      </c>
      <c r="AJ245" s="166">
        <f t="shared" si="139"/>
        <v>0</v>
      </c>
      <c r="AK245" s="166">
        <f t="shared" si="139"/>
        <v>0</v>
      </c>
      <c r="AL245" s="166">
        <f t="shared" si="139"/>
        <v>0</v>
      </c>
      <c r="AM245" s="166">
        <f t="shared" si="139"/>
        <v>0</v>
      </c>
      <c r="AN245" s="166">
        <f t="shared" si="139"/>
        <v>0</v>
      </c>
      <c r="AO245" s="166">
        <f t="shared" si="139"/>
        <v>0</v>
      </c>
      <c r="AP245" s="166">
        <f t="shared" si="139"/>
        <v>0</v>
      </c>
      <c r="AQ245" s="166">
        <f t="shared" si="139"/>
        <v>0</v>
      </c>
      <c r="AR245" s="166">
        <f t="shared" si="139"/>
        <v>0</v>
      </c>
      <c r="AS245" s="166">
        <f t="shared" si="139"/>
        <v>0</v>
      </c>
      <c r="AT245" s="166">
        <f t="shared" si="139"/>
        <v>0</v>
      </c>
      <c r="AU245" s="166">
        <f t="shared" si="139"/>
        <v>0</v>
      </c>
      <c r="AV245" s="166">
        <f t="shared" si="139"/>
        <v>0</v>
      </c>
      <c r="AW245" s="166">
        <f t="shared" si="139"/>
        <v>0</v>
      </c>
      <c r="AX245" s="166">
        <f t="shared" si="139"/>
        <v>0</v>
      </c>
      <c r="AY245" s="166">
        <f t="shared" si="139"/>
        <v>0</v>
      </c>
      <c r="AZ245" s="166">
        <f t="shared" si="139"/>
        <v>0</v>
      </c>
      <c r="BA245" s="166">
        <f t="shared" si="139"/>
        <v>0</v>
      </c>
      <c r="BB245" s="166">
        <f t="shared" si="139"/>
        <v>0</v>
      </c>
      <c r="BC245" s="166">
        <f t="shared" si="139"/>
        <v>0</v>
      </c>
      <c r="BD245" s="166">
        <f t="shared" si="139"/>
        <v>0</v>
      </c>
      <c r="BE245" s="166">
        <f t="shared" si="139"/>
        <v>0</v>
      </c>
      <c r="BF245" s="166">
        <f t="shared" si="139"/>
        <v>0</v>
      </c>
      <c r="BG245" s="166">
        <f t="shared" si="139"/>
        <v>0</v>
      </c>
      <c r="BH245" s="166">
        <f t="shared" si="139"/>
        <v>0</v>
      </c>
      <c r="BI245" s="166">
        <f t="shared" si="139"/>
        <v>0</v>
      </c>
      <c r="BJ245" s="166">
        <f t="shared" si="139"/>
        <v>0</v>
      </c>
      <c r="BK245" s="166">
        <f t="shared" si="139"/>
        <v>0</v>
      </c>
      <c r="BL245" s="166">
        <f t="shared" si="139"/>
        <v>0</v>
      </c>
      <c r="BM245" s="302"/>
      <c r="BN245" s="302"/>
      <c r="BO245" s="302"/>
      <c r="BP245" s="302"/>
      <c r="BQ245" s="302"/>
      <c r="BR245" s="303"/>
      <c r="BS245" s="303"/>
      <c r="BT245" s="309"/>
      <c r="BU245" s="309"/>
      <c r="BV245" s="303"/>
      <c r="BW245" s="149"/>
    </row>
    <row r="246" spans="1:75" s="205" customFormat="1" ht="15.75" hidden="1" customHeight="1" outlineLevel="1" x14ac:dyDescent="0.25">
      <c r="A246" s="657"/>
      <c r="B246" s="639"/>
      <c r="C246" s="683"/>
      <c r="D246" s="316" t="s">
        <v>296</v>
      </c>
      <c r="E246" s="317"/>
      <c r="F246" s="315" t="s">
        <v>297</v>
      </c>
      <c r="G246" s="160" t="s">
        <v>76</v>
      </c>
      <c r="H246" s="420" t="s">
        <v>93</v>
      </c>
      <c r="I246" s="353"/>
      <c r="J246" s="353"/>
      <c r="K246" s="353"/>
      <c r="L246" s="353" t="s">
        <v>93</v>
      </c>
      <c r="M246" s="361" t="s">
        <v>78</v>
      </c>
      <c r="N246" s="311" t="s">
        <v>79</v>
      </c>
      <c r="O246" s="211"/>
      <c r="P246" s="211"/>
      <c r="Q246" s="211"/>
      <c r="R246" s="211"/>
      <c r="S246" s="211"/>
      <c r="T246" s="225"/>
      <c r="U246" s="225"/>
      <c r="V246" s="225"/>
      <c r="W246" s="225"/>
      <c r="X246" s="225" t="s">
        <v>76</v>
      </c>
      <c r="Y246" s="225"/>
      <c r="Z246" s="225"/>
      <c r="AA246" s="225"/>
      <c r="AB246" s="225"/>
      <c r="AC246" s="225"/>
      <c r="AD246" s="225"/>
      <c r="AE246" s="225"/>
      <c r="AF246" s="225"/>
      <c r="AG246" s="225"/>
      <c r="AH246" s="225"/>
      <c r="AI246" s="225"/>
      <c r="AJ246" s="225"/>
      <c r="AK246" s="225"/>
      <c r="AL246" s="225"/>
      <c r="AM246" s="225"/>
      <c r="AN246" s="225"/>
      <c r="AO246" s="225"/>
      <c r="AP246" s="225"/>
      <c r="AQ246" s="225"/>
      <c r="AR246" s="225"/>
      <c r="AS246" s="225"/>
      <c r="AT246" s="225"/>
      <c r="AU246" s="225"/>
      <c r="AV246" s="225"/>
      <c r="AW246" s="225"/>
      <c r="AX246" s="225"/>
      <c r="AY246" s="225"/>
      <c r="AZ246" s="225"/>
      <c r="BA246" s="211"/>
      <c r="BB246" s="225"/>
      <c r="BC246" s="225"/>
      <c r="BD246" s="225"/>
      <c r="BE246" s="225"/>
      <c r="BF246" s="225"/>
      <c r="BG246" s="225"/>
      <c r="BH246" s="225"/>
      <c r="BI246" s="225"/>
      <c r="BJ246" s="225"/>
      <c r="BK246" s="225"/>
      <c r="BL246" s="225"/>
      <c r="BM246" s="171">
        <f>COUNTIF(O246:AA246,"P")</f>
        <v>1</v>
      </c>
      <c r="BN246" s="172">
        <f>COUNTIF(AB246:AM246,"P")</f>
        <v>0</v>
      </c>
      <c r="BO246" s="172">
        <f>COUNTIF(AN246:AZ246,"P")</f>
        <v>0</v>
      </c>
      <c r="BP246" s="172">
        <f>COUNTIF(BA246:BL246,"P")</f>
        <v>0</v>
      </c>
      <c r="BQ246" s="172">
        <f>SUM(BM246:BP246)</f>
        <v>1</v>
      </c>
      <c r="BR246" s="303">
        <f>+SUM(BM247)/(BM246)</f>
        <v>0</v>
      </c>
      <c r="BS246" s="303" t="e">
        <f>+SUM(BN247)/(BN246)</f>
        <v>#DIV/0!</v>
      </c>
      <c r="BT246" s="303" t="e">
        <f>+SUM(BO247)/(BO246)</f>
        <v>#DIV/0!</v>
      </c>
      <c r="BU246" s="303" t="e">
        <f>+SUM(BP247)/(BP246)</f>
        <v>#DIV/0!</v>
      </c>
      <c r="BV246" s="303">
        <f>+SUM(BQ247)/(BQ246)</f>
        <v>0</v>
      </c>
      <c r="BW246" s="149"/>
    </row>
    <row r="247" spans="1:75" s="205" customFormat="1" ht="15.75" hidden="1" customHeight="1" outlineLevel="1" x14ac:dyDescent="0.25">
      <c r="A247" s="658"/>
      <c r="B247" s="640"/>
      <c r="C247" s="683"/>
      <c r="D247" s="318"/>
      <c r="E247" s="319"/>
      <c r="F247" s="315"/>
      <c r="G247" s="160" t="s">
        <v>80</v>
      </c>
      <c r="H247" s="421"/>
      <c r="I247" s="356"/>
      <c r="J247" s="356"/>
      <c r="K247" s="356"/>
      <c r="L247" s="356"/>
      <c r="M247" s="362"/>
      <c r="N247" s="312"/>
      <c r="O247" s="211"/>
      <c r="P247" s="211"/>
      <c r="Q247" s="211"/>
      <c r="R247" s="211"/>
      <c r="S247" s="211"/>
      <c r="T247" s="225"/>
      <c r="U247" s="225"/>
      <c r="V247" s="225"/>
      <c r="W247" s="211"/>
      <c r="X247" s="225"/>
      <c r="Y247" s="225"/>
      <c r="Z247" s="225"/>
      <c r="AA247" s="225"/>
      <c r="AB247" s="225"/>
      <c r="AC247" s="225"/>
      <c r="AD247" s="225"/>
      <c r="AE247" s="225"/>
      <c r="AF247" s="225"/>
      <c r="AG247" s="225"/>
      <c r="AH247" s="225"/>
      <c r="AI247" s="225"/>
      <c r="AJ247" s="225"/>
      <c r="AK247" s="225"/>
      <c r="AL247" s="225"/>
      <c r="AM247" s="225"/>
      <c r="AN247" s="225"/>
      <c r="AO247" s="225"/>
      <c r="AP247" s="225"/>
      <c r="AQ247" s="225"/>
      <c r="AR247" s="225"/>
      <c r="AS247" s="225"/>
      <c r="AT247" s="225"/>
      <c r="AU247" s="225"/>
      <c r="AV247" s="225"/>
      <c r="AW247" s="225"/>
      <c r="AX247" s="225"/>
      <c r="AY247" s="225"/>
      <c r="AZ247" s="225"/>
      <c r="BA247" s="225"/>
      <c r="BB247" s="225"/>
      <c r="BC247" s="225"/>
      <c r="BD247" s="225"/>
      <c r="BE247" s="225"/>
      <c r="BF247" s="225"/>
      <c r="BG247" s="225"/>
      <c r="BH247" s="225"/>
      <c r="BI247" s="225"/>
      <c r="BJ247" s="225"/>
      <c r="BK247" s="225"/>
      <c r="BL247" s="225"/>
      <c r="BM247" s="175">
        <f>COUNTIF(O247:AA247,"E")</f>
        <v>0</v>
      </c>
      <c r="BN247" s="176">
        <f>COUNTIF(AB247:AM247,"E")</f>
        <v>0</v>
      </c>
      <c r="BO247" s="176">
        <f>COUNTIF(AN247:AZ247,"E")</f>
        <v>0</v>
      </c>
      <c r="BP247" s="176">
        <f>COUNTIF(BA247:BL247,"E")</f>
        <v>0</v>
      </c>
      <c r="BQ247" s="177">
        <f>SUM(BM247:BP247)</f>
        <v>0</v>
      </c>
      <c r="BR247" s="303"/>
      <c r="BS247" s="303"/>
      <c r="BT247" s="303"/>
      <c r="BU247" s="303"/>
      <c r="BV247" s="303"/>
      <c r="BW247" s="149"/>
    </row>
    <row r="248" spans="1:75" s="205" customFormat="1" ht="15.75" hidden="1" customHeight="1" outlineLevel="1" x14ac:dyDescent="0.25">
      <c r="A248" s="657"/>
      <c r="B248" s="640"/>
      <c r="C248" s="683"/>
      <c r="D248" s="316" t="s">
        <v>298</v>
      </c>
      <c r="E248" s="317"/>
      <c r="F248" s="315" t="s">
        <v>299</v>
      </c>
      <c r="G248" s="211" t="s">
        <v>76</v>
      </c>
      <c r="H248" s="363"/>
      <c r="I248" s="363"/>
      <c r="J248" s="363"/>
      <c r="K248" s="363"/>
      <c r="L248" s="363"/>
      <c r="M248" s="361" t="s">
        <v>295</v>
      </c>
      <c r="N248" s="311" t="s">
        <v>300</v>
      </c>
      <c r="O248" s="211"/>
      <c r="P248" s="211"/>
      <c r="Q248" s="211"/>
      <c r="R248" s="211" t="s">
        <v>76</v>
      </c>
      <c r="S248" s="211"/>
      <c r="T248" s="225"/>
      <c r="U248" s="225"/>
      <c r="V248" s="225" t="s">
        <v>76</v>
      </c>
      <c r="W248" s="211"/>
      <c r="X248" s="225"/>
      <c r="Y248" s="225"/>
      <c r="Z248" s="225" t="s">
        <v>76</v>
      </c>
      <c r="AA248" s="225"/>
      <c r="AB248" s="225"/>
      <c r="AC248" s="225"/>
      <c r="AD248" s="225"/>
      <c r="AE248" s="225" t="s">
        <v>76</v>
      </c>
      <c r="AF248" s="225"/>
      <c r="AG248" s="225"/>
      <c r="AH248" s="225"/>
      <c r="AI248" s="225" t="s">
        <v>76</v>
      </c>
      <c r="AJ248" s="225"/>
      <c r="AK248" s="225"/>
      <c r="AL248" s="225"/>
      <c r="AM248" s="225" t="s">
        <v>76</v>
      </c>
      <c r="AN248" s="225"/>
      <c r="AO248" s="225"/>
      <c r="AP248" s="225"/>
      <c r="AQ248" s="225"/>
      <c r="AR248" s="225" t="s">
        <v>76</v>
      </c>
      <c r="AS248" s="225"/>
      <c r="AT248" s="225"/>
      <c r="AU248" s="225"/>
      <c r="AV248" s="225" t="s">
        <v>76</v>
      </c>
      <c r="AW248" s="225"/>
      <c r="AX248" s="225"/>
      <c r="AY248" s="225"/>
      <c r="AZ248" s="225" t="s">
        <v>76</v>
      </c>
      <c r="BA248" s="225"/>
      <c r="BB248" s="225"/>
      <c r="BC248" s="225"/>
      <c r="BD248" s="225" t="s">
        <v>76</v>
      </c>
      <c r="BE248" s="225"/>
      <c r="BF248" s="225"/>
      <c r="BG248" s="225"/>
      <c r="BH248" s="225" t="s">
        <v>76</v>
      </c>
      <c r="BI248" s="225"/>
      <c r="BJ248" s="225"/>
      <c r="BK248" s="225"/>
      <c r="BL248" s="225" t="s">
        <v>76</v>
      </c>
      <c r="BM248" s="171">
        <f>COUNTIF(O248:AA248,"P")</f>
        <v>3</v>
      </c>
      <c r="BN248" s="172">
        <f>COUNTIF(AB248:AM248,"P")</f>
        <v>3</v>
      </c>
      <c r="BO248" s="172">
        <f>COUNTIF(AN248:AZ248,"P")</f>
        <v>3</v>
      </c>
      <c r="BP248" s="172">
        <f>COUNTIF(BA248:BL248,"P")</f>
        <v>3</v>
      </c>
      <c r="BQ248" s="172">
        <f>SUM(BM248:BP248)</f>
        <v>12</v>
      </c>
      <c r="BR248" s="303">
        <f>+SUM(BM249)/(BM248)</f>
        <v>0</v>
      </c>
      <c r="BS248" s="303">
        <f>+SUM(BN249)/(BN248)</f>
        <v>0</v>
      </c>
      <c r="BT248" s="303">
        <f>+SUM(BO249)/(BO248)</f>
        <v>0</v>
      </c>
      <c r="BU248" s="303">
        <f>+SUM(BP249)/(BP248)</f>
        <v>0</v>
      </c>
      <c r="BV248" s="303">
        <f>+SUM(BQ249)/(BQ248)</f>
        <v>0</v>
      </c>
      <c r="BW248" s="149"/>
    </row>
    <row r="249" spans="1:75" s="205" customFormat="1" ht="15.75" hidden="1" customHeight="1" outlineLevel="1" thickBot="1" x14ac:dyDescent="0.3">
      <c r="A249" s="658"/>
      <c r="B249" s="641"/>
      <c r="C249" s="683"/>
      <c r="D249" s="318"/>
      <c r="E249" s="319"/>
      <c r="F249" s="315"/>
      <c r="G249" s="211" t="s">
        <v>80</v>
      </c>
      <c r="H249" s="363"/>
      <c r="I249" s="363"/>
      <c r="J249" s="363"/>
      <c r="K249" s="363"/>
      <c r="L249" s="363"/>
      <c r="M249" s="362"/>
      <c r="N249" s="312"/>
      <c r="O249" s="211"/>
      <c r="P249" s="211"/>
      <c r="Q249" s="211"/>
      <c r="R249" s="211"/>
      <c r="S249" s="211"/>
      <c r="T249" s="225"/>
      <c r="U249" s="225"/>
      <c r="V249" s="225"/>
      <c r="W249" s="211"/>
      <c r="X249" s="225"/>
      <c r="Y249" s="225"/>
      <c r="Z249" s="225"/>
      <c r="AA249" s="225"/>
      <c r="AB249" s="225"/>
      <c r="AC249" s="225"/>
      <c r="AD249" s="225"/>
      <c r="AE249" s="225"/>
      <c r="AF249" s="225"/>
      <c r="AG249" s="225"/>
      <c r="AH249" s="225"/>
      <c r="AI249" s="225"/>
      <c r="AJ249" s="225"/>
      <c r="AK249" s="225"/>
      <c r="AL249" s="225"/>
      <c r="AM249" s="225"/>
      <c r="AN249" s="225"/>
      <c r="AO249" s="225"/>
      <c r="AP249" s="225"/>
      <c r="AQ249" s="225"/>
      <c r="AR249" s="225"/>
      <c r="AS249" s="225"/>
      <c r="AT249" s="225"/>
      <c r="AU249" s="225"/>
      <c r="AV249" s="225"/>
      <c r="AW249" s="225"/>
      <c r="AX249" s="225"/>
      <c r="AY249" s="225"/>
      <c r="AZ249" s="225"/>
      <c r="BA249" s="225"/>
      <c r="BB249" s="225"/>
      <c r="BC249" s="225"/>
      <c r="BD249" s="225"/>
      <c r="BE249" s="225"/>
      <c r="BF249" s="225"/>
      <c r="BG249" s="225"/>
      <c r="BH249" s="225"/>
      <c r="BI249" s="225"/>
      <c r="BJ249" s="225"/>
      <c r="BK249" s="225"/>
      <c r="BL249" s="225"/>
      <c r="BM249" s="175">
        <f>COUNTIF(O249:AA249,"E")</f>
        <v>0</v>
      </c>
      <c r="BN249" s="176">
        <f>COUNTIF(AB249:AM249,"E")</f>
        <v>0</v>
      </c>
      <c r="BO249" s="176">
        <f>COUNTIF(AN249:AZ249,"E")</f>
        <v>0</v>
      </c>
      <c r="BP249" s="176">
        <f>COUNTIF(BA249:BL249,"E")</f>
        <v>0</v>
      </c>
      <c r="BQ249" s="177">
        <f>SUM(BM249:BP249)</f>
        <v>0</v>
      </c>
      <c r="BR249" s="303"/>
      <c r="BS249" s="303"/>
      <c r="BT249" s="303"/>
      <c r="BU249" s="303"/>
      <c r="BV249" s="303"/>
      <c r="BW249" s="149"/>
    </row>
    <row r="250" spans="1:75" s="205" customFormat="1" ht="18.75" customHeight="1" collapsed="1" thickBot="1" x14ac:dyDescent="0.3">
      <c r="A250" s="657"/>
      <c r="B250" s="660">
        <v>0.94</v>
      </c>
      <c r="C250" s="454"/>
      <c r="D250" s="607" t="s">
        <v>301</v>
      </c>
      <c r="E250" s="608"/>
      <c r="F250" s="662" t="s">
        <v>302</v>
      </c>
      <c r="G250" s="160" t="s">
        <v>76</v>
      </c>
      <c r="H250" s="363" t="s">
        <v>77</v>
      </c>
      <c r="I250" s="363" t="s">
        <v>77</v>
      </c>
      <c r="J250" s="363" t="s">
        <v>77</v>
      </c>
      <c r="K250" s="363" t="s">
        <v>77</v>
      </c>
      <c r="L250" s="363" t="s">
        <v>77</v>
      </c>
      <c r="M250" s="361" t="s">
        <v>235</v>
      </c>
      <c r="N250" s="352" t="s">
        <v>79</v>
      </c>
      <c r="O250" s="161">
        <f t="shared" ref="O250:Z250" si="140">+(O252+O262+O284+O304+O314+O328+O352+O362+O374)</f>
        <v>2</v>
      </c>
      <c r="P250" s="161">
        <f t="shared" si="140"/>
        <v>4</v>
      </c>
      <c r="Q250" s="161">
        <f t="shared" si="140"/>
        <v>5</v>
      </c>
      <c r="R250" s="161">
        <f t="shared" si="140"/>
        <v>17</v>
      </c>
      <c r="S250" s="161">
        <f t="shared" si="140"/>
        <v>4</v>
      </c>
      <c r="T250" s="161">
        <f t="shared" si="140"/>
        <v>6</v>
      </c>
      <c r="U250" s="161">
        <f t="shared" si="140"/>
        <v>8</v>
      </c>
      <c r="V250" s="161">
        <f t="shared" si="140"/>
        <v>18</v>
      </c>
      <c r="W250" s="161">
        <f t="shared" si="140"/>
        <v>9</v>
      </c>
      <c r="X250" s="161">
        <f t="shared" si="140"/>
        <v>3</v>
      </c>
      <c r="Y250" s="161">
        <f t="shared" si="140"/>
        <v>9</v>
      </c>
      <c r="Z250" s="161">
        <f t="shared" si="140"/>
        <v>15</v>
      </c>
      <c r="AA250" s="161"/>
      <c r="AB250" s="161">
        <f t="shared" ref="AB250:AP250" si="141">+(AB252+AB262+AB284+AB304+AB314+AB328+AB352+AB362+AB374)</f>
        <v>14</v>
      </c>
      <c r="AC250" s="161">
        <f t="shared" si="141"/>
        <v>5</v>
      </c>
      <c r="AD250" s="161">
        <f t="shared" si="141"/>
        <v>6</v>
      </c>
      <c r="AE250" s="161">
        <f t="shared" si="141"/>
        <v>19</v>
      </c>
      <c r="AF250" s="161">
        <f t="shared" si="141"/>
        <v>7</v>
      </c>
      <c r="AG250" s="161">
        <f t="shared" si="141"/>
        <v>3</v>
      </c>
      <c r="AH250" s="161">
        <f t="shared" si="141"/>
        <v>6</v>
      </c>
      <c r="AI250" s="161">
        <f t="shared" si="141"/>
        <v>15</v>
      </c>
      <c r="AJ250" s="161">
        <f t="shared" si="141"/>
        <v>6</v>
      </c>
      <c r="AK250" s="161">
        <f t="shared" si="141"/>
        <v>7</v>
      </c>
      <c r="AL250" s="161">
        <f t="shared" si="141"/>
        <v>8</v>
      </c>
      <c r="AM250" s="161">
        <f t="shared" si="141"/>
        <v>16</v>
      </c>
      <c r="AN250" s="161">
        <f t="shared" si="141"/>
        <v>17</v>
      </c>
      <c r="AO250" s="161">
        <f t="shared" si="141"/>
        <v>5</v>
      </c>
      <c r="AP250" s="161">
        <f t="shared" si="141"/>
        <v>7</v>
      </c>
      <c r="AQ250" s="161">
        <f t="shared" ref="AQ250:AY250" si="142">+(AQ252+AQ262+AQ284+AQ304+AQ314+AQ328+AQ352+AQ362+AQ374)</f>
        <v>5</v>
      </c>
      <c r="AR250" s="161">
        <f t="shared" si="142"/>
        <v>20</v>
      </c>
      <c r="AS250" s="161">
        <f t="shared" si="142"/>
        <v>5</v>
      </c>
      <c r="AT250" s="161">
        <f t="shared" si="142"/>
        <v>5</v>
      </c>
      <c r="AU250" s="161">
        <f t="shared" si="142"/>
        <v>6</v>
      </c>
      <c r="AV250" s="161">
        <f t="shared" si="142"/>
        <v>13</v>
      </c>
      <c r="AW250" s="161">
        <f t="shared" si="142"/>
        <v>5</v>
      </c>
      <c r="AX250" s="161">
        <f t="shared" si="142"/>
        <v>3</v>
      </c>
      <c r="AY250" s="161">
        <f t="shared" si="142"/>
        <v>7</v>
      </c>
      <c r="AZ250" s="161">
        <f t="shared" ref="AZ250:BL250" si="143">+(AZ252+AZ262+AZ284+AZ304+AZ314+AZ328+AZ352+AZ362+AZ374)</f>
        <v>16</v>
      </c>
      <c r="BA250" s="161">
        <f t="shared" si="143"/>
        <v>16</v>
      </c>
      <c r="BB250" s="161">
        <f t="shared" si="143"/>
        <v>4</v>
      </c>
      <c r="BC250" s="161">
        <f t="shared" si="143"/>
        <v>5</v>
      </c>
      <c r="BD250" s="161">
        <f t="shared" si="143"/>
        <v>16</v>
      </c>
      <c r="BE250" s="161">
        <f t="shared" si="143"/>
        <v>5</v>
      </c>
      <c r="BF250" s="161">
        <f t="shared" si="143"/>
        <v>3</v>
      </c>
      <c r="BG250" s="161">
        <f t="shared" si="143"/>
        <v>6</v>
      </c>
      <c r="BH250" s="161">
        <f t="shared" si="143"/>
        <v>15</v>
      </c>
      <c r="BI250" s="161">
        <f t="shared" si="143"/>
        <v>6</v>
      </c>
      <c r="BJ250" s="161">
        <f t="shared" si="143"/>
        <v>9</v>
      </c>
      <c r="BK250" s="161">
        <f t="shared" si="143"/>
        <v>7</v>
      </c>
      <c r="BL250" s="161">
        <f t="shared" si="143"/>
        <v>6</v>
      </c>
      <c r="BM250" s="162">
        <f>+SUM(O250:AA250)</f>
        <v>100</v>
      </c>
      <c r="BN250" s="162">
        <f>+SUM(AB250:AM250)</f>
        <v>112</v>
      </c>
      <c r="BO250" s="162">
        <f>+SUM(AN250:AZ250)</f>
        <v>114</v>
      </c>
      <c r="BP250" s="162">
        <f>+SUM(BA250:BL250)</f>
        <v>98</v>
      </c>
      <c r="BQ250" s="68">
        <f>+BM250+BN250+BO250+BP250</f>
        <v>424</v>
      </c>
      <c r="BR250" s="310">
        <f>+SUM(BM251)/(BM250)</f>
        <v>0</v>
      </c>
      <c r="BS250" s="310">
        <f>+SUM(BN251)/(BN250)</f>
        <v>0</v>
      </c>
      <c r="BT250" s="310">
        <f>+SUM(BO251)/(BO250)</f>
        <v>0</v>
      </c>
      <c r="BU250" s="310">
        <f>+SUM(BP251)/(BP250)</f>
        <v>0</v>
      </c>
      <c r="BV250" s="310">
        <f>+SUM(BQ251)/(BQ250)</f>
        <v>0</v>
      </c>
      <c r="BW250" s="149"/>
    </row>
    <row r="251" spans="1:75" s="205" customFormat="1" ht="28.5" customHeight="1" thickBot="1" x14ac:dyDescent="0.3">
      <c r="A251" s="658"/>
      <c r="B251" s="661"/>
      <c r="C251" s="670"/>
      <c r="D251" s="610"/>
      <c r="E251" s="611"/>
      <c r="F251" s="662"/>
      <c r="G251" s="160" t="s">
        <v>80</v>
      </c>
      <c r="H251" s="363"/>
      <c r="I251" s="363"/>
      <c r="J251" s="363"/>
      <c r="K251" s="363"/>
      <c r="L251" s="363"/>
      <c r="M251" s="362"/>
      <c r="N251" s="352"/>
      <c r="O251" s="226">
        <f t="shared" ref="O251:Z251" si="144">+(O253+O263+O285+O305+O315+O329+O353+O363+O375)</f>
        <v>0</v>
      </c>
      <c r="P251" s="226">
        <f t="shared" si="144"/>
        <v>0</v>
      </c>
      <c r="Q251" s="226">
        <f t="shared" si="144"/>
        <v>0</v>
      </c>
      <c r="R251" s="226">
        <f t="shared" si="144"/>
        <v>0</v>
      </c>
      <c r="S251" s="226">
        <f t="shared" si="144"/>
        <v>0</v>
      </c>
      <c r="T251" s="226">
        <f t="shared" si="144"/>
        <v>0</v>
      </c>
      <c r="U251" s="226">
        <f t="shared" si="144"/>
        <v>0</v>
      </c>
      <c r="V251" s="226">
        <f t="shared" si="144"/>
        <v>0</v>
      </c>
      <c r="W251" s="226">
        <f t="shared" si="144"/>
        <v>0</v>
      </c>
      <c r="X251" s="226">
        <f t="shared" si="144"/>
        <v>0</v>
      </c>
      <c r="Y251" s="226">
        <f t="shared" si="144"/>
        <v>0</v>
      </c>
      <c r="Z251" s="226">
        <f t="shared" si="144"/>
        <v>0</v>
      </c>
      <c r="AA251" s="226"/>
      <c r="AB251" s="226">
        <f t="shared" ref="AB251:AP251" si="145">+(AB253+AB263+AB285+AB305+AB315+AB329+AB353+AB363+AB375)</f>
        <v>0</v>
      </c>
      <c r="AC251" s="226">
        <f t="shared" si="145"/>
        <v>0</v>
      </c>
      <c r="AD251" s="226">
        <f t="shared" si="145"/>
        <v>0</v>
      </c>
      <c r="AE251" s="226">
        <f t="shared" si="145"/>
        <v>0</v>
      </c>
      <c r="AF251" s="226">
        <f t="shared" si="145"/>
        <v>0</v>
      </c>
      <c r="AG251" s="226">
        <f t="shared" si="145"/>
        <v>0</v>
      </c>
      <c r="AH251" s="226">
        <f t="shared" si="145"/>
        <v>0</v>
      </c>
      <c r="AI251" s="226">
        <f t="shared" si="145"/>
        <v>0</v>
      </c>
      <c r="AJ251" s="226">
        <f t="shared" si="145"/>
        <v>0</v>
      </c>
      <c r="AK251" s="226">
        <f t="shared" si="145"/>
        <v>0</v>
      </c>
      <c r="AL251" s="226">
        <f t="shared" si="145"/>
        <v>0</v>
      </c>
      <c r="AM251" s="226">
        <f t="shared" si="145"/>
        <v>0</v>
      </c>
      <c r="AN251" s="226">
        <f t="shared" si="145"/>
        <v>0</v>
      </c>
      <c r="AO251" s="226">
        <f t="shared" si="145"/>
        <v>0</v>
      </c>
      <c r="AP251" s="226">
        <f t="shared" si="145"/>
        <v>0</v>
      </c>
      <c r="AQ251" s="226">
        <f t="shared" ref="AQ251:AY251" si="146">+(AQ253+AQ263+AQ285+AQ305+AQ315+AQ329+AQ353+AQ363+AQ375)</f>
        <v>0</v>
      </c>
      <c r="AR251" s="226">
        <f t="shared" si="146"/>
        <v>0</v>
      </c>
      <c r="AS251" s="226">
        <f t="shared" si="146"/>
        <v>0</v>
      </c>
      <c r="AT251" s="226">
        <f t="shared" si="146"/>
        <v>0</v>
      </c>
      <c r="AU251" s="226">
        <f t="shared" si="146"/>
        <v>0</v>
      </c>
      <c r="AV251" s="226">
        <f t="shared" si="146"/>
        <v>0</v>
      </c>
      <c r="AW251" s="226">
        <f t="shared" si="146"/>
        <v>0</v>
      </c>
      <c r="AX251" s="226">
        <f t="shared" si="146"/>
        <v>0</v>
      </c>
      <c r="AY251" s="226">
        <f t="shared" si="146"/>
        <v>0</v>
      </c>
      <c r="AZ251" s="226">
        <f>+(AZ253+AZ263+AZ285+AZ305+AZ315+AZ329+AZ353+AZ363+AZ375)</f>
        <v>0</v>
      </c>
      <c r="BA251" s="226">
        <f>+(BA253+BA263+BA285+BA305+BA315+BA329+BA353+BA363+BA375)</f>
        <v>0</v>
      </c>
      <c r="BB251" s="226">
        <f>+(BB253+BB263+BB285+BB305+BB315+BB329+BB353+BB363+BB375)</f>
        <v>0</v>
      </c>
      <c r="BC251" s="226">
        <f>+(BC253+BC263+BC285+BC305+BC315+BC329+BC353+BC363+BD375)</f>
        <v>0</v>
      </c>
      <c r="BD251" s="226">
        <f>+(BD253+BD263+BD285+BD305+BD315+BD329+BD353+BD363+BE375)</f>
        <v>0</v>
      </c>
      <c r="BE251" s="226">
        <f t="shared" ref="BE251:BL251" si="147">+(BE253+BE263+BE285+BE305+BE315+BE329+BE353+BE363+BE375)</f>
        <v>0</v>
      </c>
      <c r="BF251" s="226">
        <f t="shared" si="147"/>
        <v>0</v>
      </c>
      <c r="BG251" s="226">
        <f t="shared" si="147"/>
        <v>0</v>
      </c>
      <c r="BH251" s="226">
        <f t="shared" si="147"/>
        <v>0</v>
      </c>
      <c r="BI251" s="226">
        <f t="shared" si="147"/>
        <v>0</v>
      </c>
      <c r="BJ251" s="226">
        <f t="shared" si="147"/>
        <v>0</v>
      </c>
      <c r="BK251" s="226">
        <f t="shared" si="147"/>
        <v>0</v>
      </c>
      <c r="BL251" s="226">
        <f t="shared" si="147"/>
        <v>0</v>
      </c>
      <c r="BM251" s="164">
        <f>+SUM(O251:Z251)</f>
        <v>0</v>
      </c>
      <c r="BN251" s="164">
        <f>+SUM(AB251:AM251)</f>
        <v>0</v>
      </c>
      <c r="BO251" s="164">
        <f>+SUM(AN251:AZ251)</f>
        <v>0</v>
      </c>
      <c r="BP251" s="164">
        <f>+SUM(BA251:BL251)</f>
        <v>0</v>
      </c>
      <c r="BQ251" s="37">
        <f>+BM251+BN251+BO251+BP251</f>
        <v>0</v>
      </c>
      <c r="BR251" s="310"/>
      <c r="BS251" s="310"/>
      <c r="BT251" s="310"/>
      <c r="BU251" s="310"/>
      <c r="BV251" s="310"/>
      <c r="BW251" s="149"/>
    </row>
    <row r="252" spans="1:75" s="205" customFormat="1" ht="21" customHeight="1" thickBot="1" x14ac:dyDescent="0.3">
      <c r="A252" s="657"/>
      <c r="B252" s="606"/>
      <c r="C252" s="575" t="s">
        <v>303</v>
      </c>
      <c r="D252" s="729" t="s">
        <v>634</v>
      </c>
      <c r="E252" s="730"/>
      <c r="F252" s="662" t="s">
        <v>302</v>
      </c>
      <c r="G252" s="160" t="s">
        <v>76</v>
      </c>
      <c r="H252" s="363" t="s">
        <v>77</v>
      </c>
      <c r="I252" s="363" t="s">
        <v>77</v>
      </c>
      <c r="J252" s="363" t="s">
        <v>77</v>
      </c>
      <c r="K252" s="363" t="s">
        <v>77</v>
      </c>
      <c r="L252" s="363" t="s">
        <v>77</v>
      </c>
      <c r="M252" s="361" t="s">
        <v>304</v>
      </c>
      <c r="N252" s="352" t="s">
        <v>79</v>
      </c>
      <c r="O252" s="165">
        <f>COUNTIF(O254:O261,"P")</f>
        <v>0</v>
      </c>
      <c r="P252" s="165">
        <f t="shared" ref="P252:BL252" si="148">COUNTIF(P254:P261,"P")</f>
        <v>0</v>
      </c>
      <c r="Q252" s="165">
        <f t="shared" si="148"/>
        <v>0</v>
      </c>
      <c r="R252" s="165">
        <f t="shared" si="148"/>
        <v>3</v>
      </c>
      <c r="S252" s="165">
        <f t="shared" si="148"/>
        <v>0</v>
      </c>
      <c r="T252" s="165">
        <f t="shared" si="148"/>
        <v>0</v>
      </c>
      <c r="U252" s="165">
        <f t="shared" si="148"/>
        <v>0</v>
      </c>
      <c r="V252" s="165">
        <f t="shared" si="148"/>
        <v>3</v>
      </c>
      <c r="W252" s="165">
        <f t="shared" si="148"/>
        <v>0</v>
      </c>
      <c r="X252" s="165">
        <f t="shared" si="148"/>
        <v>1</v>
      </c>
      <c r="Y252" s="165">
        <f t="shared" si="148"/>
        <v>0</v>
      </c>
      <c r="Z252" s="165">
        <f t="shared" si="148"/>
        <v>3</v>
      </c>
      <c r="AA252" s="165"/>
      <c r="AB252" s="165">
        <f t="shared" si="148"/>
        <v>0</v>
      </c>
      <c r="AC252" s="165">
        <f t="shared" si="148"/>
        <v>0</v>
      </c>
      <c r="AD252" s="165">
        <f t="shared" si="148"/>
        <v>0</v>
      </c>
      <c r="AE252" s="165">
        <f t="shared" si="148"/>
        <v>3</v>
      </c>
      <c r="AF252" s="165">
        <f t="shared" si="148"/>
        <v>0</v>
      </c>
      <c r="AG252" s="165">
        <f t="shared" si="148"/>
        <v>0</v>
      </c>
      <c r="AH252" s="165">
        <f t="shared" si="148"/>
        <v>0</v>
      </c>
      <c r="AI252" s="165">
        <f t="shared" si="148"/>
        <v>3</v>
      </c>
      <c r="AJ252" s="165">
        <f t="shared" si="148"/>
        <v>1</v>
      </c>
      <c r="AK252" s="165">
        <f t="shared" si="148"/>
        <v>1</v>
      </c>
      <c r="AL252" s="165">
        <f t="shared" si="148"/>
        <v>1</v>
      </c>
      <c r="AM252" s="165">
        <f t="shared" si="148"/>
        <v>4</v>
      </c>
      <c r="AN252" s="165">
        <f t="shared" si="148"/>
        <v>1</v>
      </c>
      <c r="AO252" s="165">
        <f t="shared" si="148"/>
        <v>1</v>
      </c>
      <c r="AP252" s="165">
        <f t="shared" si="148"/>
        <v>1</v>
      </c>
      <c r="AQ252" s="165">
        <f t="shared" si="148"/>
        <v>1</v>
      </c>
      <c r="AR252" s="165">
        <f t="shared" si="148"/>
        <v>4</v>
      </c>
      <c r="AS252" s="165">
        <f t="shared" si="148"/>
        <v>1</v>
      </c>
      <c r="AT252" s="165">
        <f t="shared" si="148"/>
        <v>1</v>
      </c>
      <c r="AU252" s="165">
        <f t="shared" si="148"/>
        <v>1</v>
      </c>
      <c r="AV252" s="165">
        <f t="shared" si="148"/>
        <v>4</v>
      </c>
      <c r="AW252" s="165">
        <f t="shared" si="148"/>
        <v>0</v>
      </c>
      <c r="AX252" s="165">
        <f t="shared" si="148"/>
        <v>0</v>
      </c>
      <c r="AY252" s="165">
        <f t="shared" si="148"/>
        <v>0</v>
      </c>
      <c r="AZ252" s="165">
        <f t="shared" si="148"/>
        <v>4</v>
      </c>
      <c r="BA252" s="165">
        <f t="shared" si="148"/>
        <v>0</v>
      </c>
      <c r="BB252" s="165">
        <f t="shared" si="148"/>
        <v>0</v>
      </c>
      <c r="BC252" s="165">
        <f t="shared" si="148"/>
        <v>0</v>
      </c>
      <c r="BD252" s="165">
        <f t="shared" si="148"/>
        <v>3</v>
      </c>
      <c r="BE252" s="165">
        <f t="shared" si="148"/>
        <v>0</v>
      </c>
      <c r="BF252" s="165">
        <f t="shared" si="148"/>
        <v>0</v>
      </c>
      <c r="BG252" s="165">
        <f t="shared" si="148"/>
        <v>0</v>
      </c>
      <c r="BH252" s="165">
        <f t="shared" si="148"/>
        <v>3</v>
      </c>
      <c r="BI252" s="165">
        <f t="shared" si="148"/>
        <v>0</v>
      </c>
      <c r="BJ252" s="165">
        <f t="shared" si="148"/>
        <v>0</v>
      </c>
      <c r="BK252" s="165">
        <f t="shared" si="148"/>
        <v>1</v>
      </c>
      <c r="BL252" s="165">
        <f t="shared" si="148"/>
        <v>0</v>
      </c>
      <c r="BM252" s="301">
        <f>+SUM(BM255+BM257+BM259+BM261+BM263+BM265+BM267+BM269+BM271)/SUM(BM254+BM256+BM258+BM260+BM262+BM264+BM266+BM268+BM270)</f>
        <v>0</v>
      </c>
      <c r="BN252" s="301">
        <f>+SUM(BN255+BN257+BN259+BN261+BN263+BN265+BN267+BN269+BN271)/SUM(BN254+BN256+BN258+BN260+BN262+BN264+BN266+BN268+BN270)</f>
        <v>0</v>
      </c>
      <c r="BO252" s="301">
        <f>+SUM(BO255+BO257+BO259+BO261+BO263+BO265+BO267+BO269+BO271)/SUM(BO254+BO256+BO258+BO260+BO262+BO264+BO266+BO268+BO270)</f>
        <v>0</v>
      </c>
      <c r="BP252" s="301">
        <f>+SUM(BP255+BP257+BP259+BP261+BP263+BP265+BP267+BP269+BP271)/SUM(BP254+BP256+BP258+BP260+BP262+BP264+BP266+BP268+BP270)</f>
        <v>0</v>
      </c>
      <c r="BQ252" s="301">
        <f>+SUM(BQ255+BQ257+BQ259+BQ261+BQ263+BQ265+BQ267+BQ269+BQ271)/SUM(BQ254+BQ256+BQ258+BQ260+BQ262+BQ264+BQ266+BQ268+BQ270)</f>
        <v>0</v>
      </c>
      <c r="BR252" s="301"/>
      <c r="BS252" s="301"/>
      <c r="BT252" s="301"/>
      <c r="BU252" s="301"/>
      <c r="BV252" s="301"/>
      <c r="BW252" s="149"/>
    </row>
    <row r="253" spans="1:75" s="205" customFormat="1" ht="25.5" customHeight="1" x14ac:dyDescent="0.25">
      <c r="A253" s="658"/>
      <c r="B253" s="786"/>
      <c r="C253" s="453" t="s">
        <v>305</v>
      </c>
      <c r="D253" s="731" t="s">
        <v>306</v>
      </c>
      <c r="E253" s="732"/>
      <c r="F253" s="662"/>
      <c r="G253" s="160" t="s">
        <v>80</v>
      </c>
      <c r="H253" s="363"/>
      <c r="I253" s="363"/>
      <c r="J253" s="363"/>
      <c r="K253" s="363"/>
      <c r="L253" s="363"/>
      <c r="M253" s="362"/>
      <c r="N253" s="352"/>
      <c r="O253" s="166">
        <f>COUNTIF(O254:O261,"E")</f>
        <v>0</v>
      </c>
      <c r="P253" s="166">
        <f t="shared" ref="P253:BL253" si="149">COUNTIF(P254:P261,"E")</f>
        <v>0</v>
      </c>
      <c r="Q253" s="166">
        <f t="shared" si="149"/>
        <v>0</v>
      </c>
      <c r="R253" s="166">
        <f t="shared" si="149"/>
        <v>0</v>
      </c>
      <c r="S253" s="166">
        <f t="shared" si="149"/>
        <v>0</v>
      </c>
      <c r="T253" s="166">
        <f t="shared" si="149"/>
        <v>0</v>
      </c>
      <c r="U253" s="166">
        <f t="shared" si="149"/>
        <v>0</v>
      </c>
      <c r="V253" s="166">
        <f t="shared" si="149"/>
        <v>0</v>
      </c>
      <c r="W253" s="166">
        <f t="shared" si="149"/>
        <v>0</v>
      </c>
      <c r="X253" s="166">
        <f t="shared" si="149"/>
        <v>0</v>
      </c>
      <c r="Y253" s="166">
        <f t="shared" si="149"/>
        <v>0</v>
      </c>
      <c r="Z253" s="166">
        <f t="shared" si="149"/>
        <v>0</v>
      </c>
      <c r="AA253" s="166"/>
      <c r="AB253" s="166">
        <f t="shared" si="149"/>
        <v>0</v>
      </c>
      <c r="AC253" s="166">
        <f t="shared" si="149"/>
        <v>0</v>
      </c>
      <c r="AD253" s="166">
        <f t="shared" si="149"/>
        <v>0</v>
      </c>
      <c r="AE253" s="166">
        <f t="shared" si="149"/>
        <v>0</v>
      </c>
      <c r="AF253" s="166">
        <f t="shared" si="149"/>
        <v>0</v>
      </c>
      <c r="AG253" s="166">
        <f t="shared" si="149"/>
        <v>0</v>
      </c>
      <c r="AH253" s="166">
        <f t="shared" si="149"/>
        <v>0</v>
      </c>
      <c r="AI253" s="166">
        <f t="shared" si="149"/>
        <v>0</v>
      </c>
      <c r="AJ253" s="166">
        <f t="shared" si="149"/>
        <v>0</v>
      </c>
      <c r="AK253" s="166">
        <f t="shared" si="149"/>
        <v>0</v>
      </c>
      <c r="AL253" s="166">
        <f t="shared" si="149"/>
        <v>0</v>
      </c>
      <c r="AM253" s="166">
        <f t="shared" si="149"/>
        <v>0</v>
      </c>
      <c r="AN253" s="166">
        <f t="shared" si="149"/>
        <v>0</v>
      </c>
      <c r="AO253" s="166">
        <f t="shared" si="149"/>
        <v>0</v>
      </c>
      <c r="AP253" s="166">
        <f t="shared" si="149"/>
        <v>0</v>
      </c>
      <c r="AQ253" s="166">
        <f t="shared" si="149"/>
        <v>0</v>
      </c>
      <c r="AR253" s="166">
        <f t="shared" si="149"/>
        <v>0</v>
      </c>
      <c r="AS253" s="166">
        <f t="shared" si="149"/>
        <v>0</v>
      </c>
      <c r="AT253" s="166">
        <f t="shared" si="149"/>
        <v>0</v>
      </c>
      <c r="AU253" s="166">
        <f t="shared" si="149"/>
        <v>0</v>
      </c>
      <c r="AV253" s="166">
        <f t="shared" si="149"/>
        <v>0</v>
      </c>
      <c r="AW253" s="166">
        <f t="shared" si="149"/>
        <v>0</v>
      </c>
      <c r="AX253" s="166">
        <f t="shared" si="149"/>
        <v>0</v>
      </c>
      <c r="AY253" s="166">
        <f t="shared" si="149"/>
        <v>0</v>
      </c>
      <c r="AZ253" s="166">
        <f t="shared" si="149"/>
        <v>0</v>
      </c>
      <c r="BA253" s="166">
        <f t="shared" si="149"/>
        <v>0</v>
      </c>
      <c r="BB253" s="166">
        <f t="shared" si="149"/>
        <v>0</v>
      </c>
      <c r="BC253" s="166">
        <f t="shared" si="149"/>
        <v>0</v>
      </c>
      <c r="BD253" s="166">
        <f t="shared" si="149"/>
        <v>0</v>
      </c>
      <c r="BE253" s="166">
        <f t="shared" si="149"/>
        <v>0</v>
      </c>
      <c r="BF253" s="166">
        <f t="shared" si="149"/>
        <v>0</v>
      </c>
      <c r="BG253" s="166">
        <f t="shared" si="149"/>
        <v>0</v>
      </c>
      <c r="BH253" s="166">
        <f t="shared" si="149"/>
        <v>0</v>
      </c>
      <c r="BI253" s="166">
        <f t="shared" si="149"/>
        <v>0</v>
      </c>
      <c r="BJ253" s="166">
        <f t="shared" si="149"/>
        <v>0</v>
      </c>
      <c r="BK253" s="166">
        <f t="shared" si="149"/>
        <v>0</v>
      </c>
      <c r="BL253" s="166">
        <f t="shared" si="149"/>
        <v>0</v>
      </c>
      <c r="BM253" s="302"/>
      <c r="BN253" s="302"/>
      <c r="BO253" s="302"/>
      <c r="BP253" s="302"/>
      <c r="BQ253" s="302"/>
      <c r="BR253" s="302"/>
      <c r="BS253" s="302"/>
      <c r="BT253" s="302"/>
      <c r="BU253" s="302"/>
      <c r="BV253" s="302"/>
      <c r="BW253" s="149"/>
    </row>
    <row r="254" spans="1:75" s="205" customFormat="1" ht="27" hidden="1" customHeight="1" outlineLevel="1" x14ac:dyDescent="0.25">
      <c r="A254" s="573"/>
      <c r="B254" s="786"/>
      <c r="C254" s="463"/>
      <c r="D254" s="735" t="s">
        <v>307</v>
      </c>
      <c r="E254" s="664" t="s">
        <v>308</v>
      </c>
      <c r="F254" s="353" t="s">
        <v>309</v>
      </c>
      <c r="G254" s="160" t="s">
        <v>76</v>
      </c>
      <c r="H254" s="363" t="s">
        <v>93</v>
      </c>
      <c r="I254" s="363"/>
      <c r="J254" s="363"/>
      <c r="K254" s="363"/>
      <c r="L254" s="363" t="s">
        <v>93</v>
      </c>
      <c r="M254" s="361" t="s">
        <v>310</v>
      </c>
      <c r="N254" s="352" t="s">
        <v>295</v>
      </c>
      <c r="O254" s="211"/>
      <c r="P254" s="211"/>
      <c r="Q254" s="211"/>
      <c r="R254" s="211" t="s">
        <v>76</v>
      </c>
      <c r="S254" s="211"/>
      <c r="T254" s="211"/>
      <c r="U254" s="211"/>
      <c r="V254" s="211" t="s">
        <v>76</v>
      </c>
      <c r="W254" s="211"/>
      <c r="X254" s="211"/>
      <c r="Y254" s="211"/>
      <c r="Z254" s="211" t="s">
        <v>76</v>
      </c>
      <c r="AA254" s="211"/>
      <c r="AB254" s="211"/>
      <c r="AC254" s="211"/>
      <c r="AD254" s="211"/>
      <c r="AE254" s="211" t="s">
        <v>76</v>
      </c>
      <c r="AF254" s="211"/>
      <c r="AG254" s="211"/>
      <c r="AH254" s="211"/>
      <c r="AI254" s="211" t="s">
        <v>76</v>
      </c>
      <c r="AJ254" s="211"/>
      <c r="AK254" s="211"/>
      <c r="AL254" s="211"/>
      <c r="AM254" s="211" t="s">
        <v>76</v>
      </c>
      <c r="AN254" s="211"/>
      <c r="AO254" s="211"/>
      <c r="AP254" s="211"/>
      <c r="AQ254" s="211"/>
      <c r="AR254" s="211" t="s">
        <v>76</v>
      </c>
      <c r="AS254" s="211"/>
      <c r="AT254" s="211"/>
      <c r="AU254" s="211"/>
      <c r="AV254" s="211" t="s">
        <v>76</v>
      </c>
      <c r="AW254" s="211"/>
      <c r="AX254" s="211"/>
      <c r="AY254" s="211"/>
      <c r="AZ254" s="211" t="s">
        <v>76</v>
      </c>
      <c r="BA254" s="211"/>
      <c r="BB254" s="211"/>
      <c r="BC254" s="211"/>
      <c r="BD254" s="211" t="s">
        <v>76</v>
      </c>
      <c r="BE254" s="211"/>
      <c r="BF254" s="211"/>
      <c r="BG254" s="211"/>
      <c r="BH254" s="211" t="s">
        <v>76</v>
      </c>
      <c r="BI254" s="211"/>
      <c r="BJ254" s="211"/>
      <c r="BK254" s="211" t="s">
        <v>76</v>
      </c>
      <c r="BL254" s="211"/>
      <c r="BM254" s="171">
        <f>COUNTIF(O254:AA254,"P")</f>
        <v>3</v>
      </c>
      <c r="BN254" s="172">
        <f>COUNTIF(AB254:AM254,"P")</f>
        <v>3</v>
      </c>
      <c r="BO254" s="172">
        <f>COUNTIF(AN254:AZ254,"P")</f>
        <v>3</v>
      </c>
      <c r="BP254" s="172">
        <f>COUNTIF(BA254:BL254,"P")</f>
        <v>3</v>
      </c>
      <c r="BQ254" s="172">
        <f>SUM(BM254:BP254)</f>
        <v>12</v>
      </c>
      <c r="BR254" s="303">
        <f>+SUM(BM255)/(BM254)</f>
        <v>0</v>
      </c>
      <c r="BS254" s="303">
        <f>+SUM(BN255)/(BN254)</f>
        <v>0</v>
      </c>
      <c r="BT254" s="303">
        <f>+SUM(BO255)/(BO254)</f>
        <v>0</v>
      </c>
      <c r="BU254" s="303">
        <f>+SUM(BP255)/(BP254)</f>
        <v>0</v>
      </c>
      <c r="BV254" s="303">
        <f>+SUM(BQ255)/(BQ254)</f>
        <v>0</v>
      </c>
      <c r="BW254" s="149"/>
    </row>
    <row r="255" spans="1:75" s="205" customFormat="1" ht="22.5" hidden="1" customHeight="1" outlineLevel="1" x14ac:dyDescent="0.25">
      <c r="A255" s="573"/>
      <c r="B255" s="786"/>
      <c r="C255" s="464"/>
      <c r="D255" s="736"/>
      <c r="E255" s="665"/>
      <c r="F255" s="356"/>
      <c r="G255" s="160" t="s">
        <v>80</v>
      </c>
      <c r="H255" s="363"/>
      <c r="I255" s="363"/>
      <c r="J255" s="363"/>
      <c r="K255" s="363"/>
      <c r="L255" s="363"/>
      <c r="M255" s="362"/>
      <c r="N255" s="352"/>
      <c r="O255" s="173"/>
      <c r="P255" s="173"/>
      <c r="Q255" s="173"/>
      <c r="R255" s="173"/>
      <c r="S255" s="173"/>
      <c r="T255" s="173"/>
      <c r="U255" s="173"/>
      <c r="V255" s="173"/>
      <c r="W255" s="173"/>
      <c r="X255" s="173"/>
      <c r="Y255" s="173"/>
      <c r="Z255" s="173"/>
      <c r="AA255" s="173"/>
      <c r="AB255" s="173"/>
      <c r="AC255" s="173"/>
      <c r="AD255" s="173"/>
      <c r="AE255" s="173"/>
      <c r="AF255" s="173"/>
      <c r="AG255" s="173"/>
      <c r="AH255" s="173"/>
      <c r="AI255" s="173"/>
      <c r="AJ255" s="173"/>
      <c r="AK255" s="173"/>
      <c r="AL255" s="173"/>
      <c r="AM255" s="173"/>
      <c r="AN255" s="173"/>
      <c r="AO255" s="173"/>
      <c r="AP255" s="173"/>
      <c r="AQ255" s="173"/>
      <c r="AR255" s="173"/>
      <c r="AS255" s="173"/>
      <c r="AT255" s="173"/>
      <c r="AU255" s="173"/>
      <c r="AV255" s="173"/>
      <c r="AW255" s="173"/>
      <c r="AX255" s="173"/>
      <c r="AY255" s="173"/>
      <c r="AZ255" s="173"/>
      <c r="BA255" s="173"/>
      <c r="BB255" s="173"/>
      <c r="BC255" s="173"/>
      <c r="BD255" s="173"/>
      <c r="BE255" s="173"/>
      <c r="BF255" s="173"/>
      <c r="BG255" s="173"/>
      <c r="BH255" s="173"/>
      <c r="BI255" s="173"/>
      <c r="BJ255" s="173"/>
      <c r="BK255" s="173"/>
      <c r="BL255" s="173"/>
      <c r="BM255" s="175">
        <f>COUNTIF(O255:AA255,"E")</f>
        <v>0</v>
      </c>
      <c r="BN255" s="176">
        <f>COUNTIF(AB255:AM255,"E")</f>
        <v>0</v>
      </c>
      <c r="BO255" s="176">
        <f>COUNTIF(AN255:AZ255,"E")</f>
        <v>0</v>
      </c>
      <c r="BP255" s="176">
        <f>COUNTIF(BA255:BL255,"E")</f>
        <v>0</v>
      </c>
      <c r="BQ255" s="177">
        <f>SUM(BM255:BP255)</f>
        <v>0</v>
      </c>
      <c r="BR255" s="303"/>
      <c r="BS255" s="303"/>
      <c r="BT255" s="303"/>
      <c r="BU255" s="303"/>
      <c r="BV255" s="303"/>
      <c r="BW255" s="149"/>
    </row>
    <row r="256" spans="1:75" s="205" customFormat="1" ht="15.75" hidden="1" customHeight="1" outlineLevel="1" x14ac:dyDescent="0.25">
      <c r="A256" s="573"/>
      <c r="B256" s="786"/>
      <c r="C256" s="227"/>
      <c r="D256" s="736"/>
      <c r="E256" s="664" t="s">
        <v>311</v>
      </c>
      <c r="F256" s="363" t="s">
        <v>312</v>
      </c>
      <c r="G256" s="160" t="s">
        <v>76</v>
      </c>
      <c r="H256" s="363" t="s">
        <v>93</v>
      </c>
      <c r="I256" s="363"/>
      <c r="J256" s="363" t="s">
        <v>93</v>
      </c>
      <c r="K256" s="363" t="s">
        <v>93</v>
      </c>
      <c r="L256" s="363" t="s">
        <v>93</v>
      </c>
      <c r="M256" s="361" t="s">
        <v>310</v>
      </c>
      <c r="N256" s="352" t="s">
        <v>295</v>
      </c>
      <c r="O256" s="211"/>
      <c r="P256" s="211"/>
      <c r="Q256" s="211"/>
      <c r="R256" s="211"/>
      <c r="S256" s="211"/>
      <c r="T256" s="211"/>
      <c r="U256" s="211"/>
      <c r="V256" s="211"/>
      <c r="W256" s="211"/>
      <c r="X256" s="211" t="s">
        <v>76</v>
      </c>
      <c r="Y256" s="211"/>
      <c r="Z256" s="211"/>
      <c r="AA256" s="211"/>
      <c r="AB256" s="211"/>
      <c r="AC256" s="211"/>
      <c r="AD256" s="211"/>
      <c r="AE256" s="211"/>
      <c r="AF256" s="211"/>
      <c r="AG256" s="211"/>
      <c r="AH256" s="211"/>
      <c r="AI256" s="211"/>
      <c r="AJ256" s="211" t="s">
        <v>76</v>
      </c>
      <c r="AK256" s="211" t="s">
        <v>76</v>
      </c>
      <c r="AL256" s="211" t="s">
        <v>76</v>
      </c>
      <c r="AM256" s="211" t="s">
        <v>76</v>
      </c>
      <c r="AN256" s="211" t="s">
        <v>76</v>
      </c>
      <c r="AO256" s="211" t="s">
        <v>76</v>
      </c>
      <c r="AP256" s="211" t="s">
        <v>76</v>
      </c>
      <c r="AQ256" s="211" t="s">
        <v>76</v>
      </c>
      <c r="AR256" s="211" t="s">
        <v>76</v>
      </c>
      <c r="AS256" s="211" t="s">
        <v>76</v>
      </c>
      <c r="AT256" s="211" t="s">
        <v>76</v>
      </c>
      <c r="AU256" s="211" t="s">
        <v>76</v>
      </c>
      <c r="AV256" s="211" t="s">
        <v>76</v>
      </c>
      <c r="AW256" s="211"/>
      <c r="AX256" s="211"/>
      <c r="AY256" s="211"/>
      <c r="AZ256" s="211" t="s">
        <v>76</v>
      </c>
      <c r="BA256" s="211"/>
      <c r="BB256" s="211"/>
      <c r="BC256" s="211"/>
      <c r="BD256" s="211"/>
      <c r="BE256" s="211"/>
      <c r="BF256" s="211"/>
      <c r="BG256" s="211"/>
      <c r="BH256" s="211"/>
      <c r="BI256" s="211"/>
      <c r="BJ256" s="211"/>
      <c r="BK256" s="211"/>
      <c r="BL256" s="211"/>
      <c r="BM256" s="171">
        <f>COUNTIF(O256:AA256,"P")</f>
        <v>1</v>
      </c>
      <c r="BN256" s="172">
        <f>COUNTIF(AB256:AM256,"P")</f>
        <v>4</v>
      </c>
      <c r="BO256" s="172">
        <f>COUNTIF(AN256:AZ256,"P")</f>
        <v>10</v>
      </c>
      <c r="BP256" s="172">
        <f>COUNTIF(BA256:BL256,"P")</f>
        <v>0</v>
      </c>
      <c r="BQ256" s="172">
        <f t="shared" ref="BQ256:BQ261" si="150">SUM(BM256:BP256)</f>
        <v>15</v>
      </c>
      <c r="BR256" s="303">
        <f>+SUM(BM257)/(BM256)</f>
        <v>0</v>
      </c>
      <c r="BS256" s="303">
        <f>+SUM(BN257)/(BN256)</f>
        <v>0</v>
      </c>
      <c r="BT256" s="303">
        <f>+SUM(BO257)/(BO256)</f>
        <v>0</v>
      </c>
      <c r="BU256" s="303" t="e">
        <f>+SUM(BP257)/(BP256)</f>
        <v>#DIV/0!</v>
      </c>
      <c r="BV256" s="303">
        <f>+SUM(BQ257)/(BQ256)</f>
        <v>0</v>
      </c>
      <c r="BW256" s="149"/>
    </row>
    <row r="257" spans="1:78" s="205" customFormat="1" ht="15.75" hidden="1" customHeight="1" outlineLevel="1" x14ac:dyDescent="0.25">
      <c r="A257" s="573"/>
      <c r="B257" s="786"/>
      <c r="C257" s="227"/>
      <c r="D257" s="736"/>
      <c r="E257" s="665"/>
      <c r="F257" s="363"/>
      <c r="G257" s="160" t="s">
        <v>80</v>
      </c>
      <c r="H257" s="363"/>
      <c r="I257" s="363"/>
      <c r="J257" s="363"/>
      <c r="K257" s="363"/>
      <c r="L257" s="363"/>
      <c r="M257" s="362"/>
      <c r="N257" s="352"/>
      <c r="O257" s="173"/>
      <c r="P257" s="173"/>
      <c r="Q257" s="173"/>
      <c r="R257" s="173"/>
      <c r="S257" s="173"/>
      <c r="T257" s="173"/>
      <c r="U257" s="173"/>
      <c r="V257" s="173"/>
      <c r="W257" s="173"/>
      <c r="X257" s="173"/>
      <c r="Y257" s="173"/>
      <c r="Z257" s="173"/>
      <c r="AA257" s="173"/>
      <c r="AB257" s="173"/>
      <c r="AC257" s="173"/>
      <c r="AD257" s="173"/>
      <c r="AE257" s="173"/>
      <c r="AF257" s="173"/>
      <c r="AG257" s="173"/>
      <c r="AH257" s="173"/>
      <c r="AI257" s="173"/>
      <c r="AJ257" s="173"/>
      <c r="AK257" s="173"/>
      <c r="AL257" s="173"/>
      <c r="AM257" s="173"/>
      <c r="AN257" s="173"/>
      <c r="AO257" s="173"/>
      <c r="AP257" s="173"/>
      <c r="AQ257" s="173"/>
      <c r="AR257" s="173"/>
      <c r="AS257" s="173"/>
      <c r="AT257" s="173"/>
      <c r="AU257" s="173"/>
      <c r="AV257" s="173"/>
      <c r="AW257" s="173"/>
      <c r="AX257" s="173"/>
      <c r="AY257" s="173"/>
      <c r="AZ257" s="173"/>
      <c r="BA257" s="173"/>
      <c r="BB257" s="173"/>
      <c r="BC257" s="173"/>
      <c r="BD257" s="173"/>
      <c r="BE257" s="173"/>
      <c r="BF257" s="173"/>
      <c r="BG257" s="173"/>
      <c r="BH257" s="173"/>
      <c r="BI257" s="173"/>
      <c r="BJ257" s="173"/>
      <c r="BK257" s="173"/>
      <c r="BL257" s="173"/>
      <c r="BM257" s="175">
        <f>COUNTIF(O257:AA257,"E")</f>
        <v>0</v>
      </c>
      <c r="BN257" s="176">
        <f>COUNTIF(AB257:AM257,"E")</f>
        <v>0</v>
      </c>
      <c r="BO257" s="176">
        <f>COUNTIF(AN257:AZ257,"E")</f>
        <v>0</v>
      </c>
      <c r="BP257" s="176">
        <f>COUNTIF(BA257:BL257,"E")</f>
        <v>0</v>
      </c>
      <c r="BQ257" s="177">
        <f t="shared" si="150"/>
        <v>0</v>
      </c>
      <c r="BR257" s="303"/>
      <c r="BS257" s="303"/>
      <c r="BT257" s="303"/>
      <c r="BU257" s="303"/>
      <c r="BV257" s="303"/>
      <c r="BW257" s="149"/>
    </row>
    <row r="258" spans="1:78" s="205" customFormat="1" ht="15.75" hidden="1" customHeight="1" outlineLevel="1" x14ac:dyDescent="0.25">
      <c r="A258" s="576"/>
      <c r="B258" s="786"/>
      <c r="C258" s="227"/>
      <c r="D258" s="736"/>
      <c r="E258" s="664" t="s">
        <v>313</v>
      </c>
      <c r="F258" s="587" t="s">
        <v>314</v>
      </c>
      <c r="G258" s="160" t="s">
        <v>76</v>
      </c>
      <c r="H258" s="353" t="s">
        <v>77</v>
      </c>
      <c r="I258" s="353"/>
      <c r="J258" s="353"/>
      <c r="K258" s="353"/>
      <c r="L258" s="353" t="s">
        <v>77</v>
      </c>
      <c r="M258" s="361" t="s">
        <v>315</v>
      </c>
      <c r="N258" s="311" t="s">
        <v>94</v>
      </c>
      <c r="O258" s="211"/>
      <c r="P258" s="211"/>
      <c r="Q258" s="211"/>
      <c r="R258" s="211" t="s">
        <v>76</v>
      </c>
      <c r="S258" s="211"/>
      <c r="T258" s="211"/>
      <c r="U258" s="211"/>
      <c r="V258" s="211" t="s">
        <v>76</v>
      </c>
      <c r="W258" s="211"/>
      <c r="X258" s="211"/>
      <c r="Y258" s="211"/>
      <c r="Z258" s="211" t="s">
        <v>76</v>
      </c>
      <c r="AA258" s="211"/>
      <c r="AB258" s="211"/>
      <c r="AC258" s="212"/>
      <c r="AD258" s="211"/>
      <c r="AE258" s="211" t="s">
        <v>76</v>
      </c>
      <c r="AF258" s="211"/>
      <c r="AG258" s="211"/>
      <c r="AH258" s="211"/>
      <c r="AI258" s="211" t="s">
        <v>76</v>
      </c>
      <c r="AJ258" s="211"/>
      <c r="AK258" s="211"/>
      <c r="AL258" s="211"/>
      <c r="AM258" s="211" t="s">
        <v>76</v>
      </c>
      <c r="AN258" s="211"/>
      <c r="AO258" s="211"/>
      <c r="AP258" s="211"/>
      <c r="AQ258" s="211"/>
      <c r="AR258" s="211" t="s">
        <v>76</v>
      </c>
      <c r="AS258" s="211"/>
      <c r="AT258" s="211"/>
      <c r="AU258" s="211"/>
      <c r="AV258" s="211" t="s">
        <v>76</v>
      </c>
      <c r="AW258" s="211"/>
      <c r="AX258" s="211"/>
      <c r="AY258" s="211"/>
      <c r="AZ258" s="211" t="s">
        <v>76</v>
      </c>
      <c r="BA258" s="211"/>
      <c r="BB258" s="211"/>
      <c r="BC258" s="211"/>
      <c r="BD258" s="211" t="s">
        <v>76</v>
      </c>
      <c r="BE258" s="211"/>
      <c r="BF258" s="211"/>
      <c r="BG258" s="211"/>
      <c r="BH258" s="211" t="s">
        <v>76</v>
      </c>
      <c r="BI258" s="211"/>
      <c r="BJ258" s="211"/>
      <c r="BK258" s="211"/>
      <c r="BL258" s="211"/>
      <c r="BM258" s="171">
        <f>COUNTIF(O258:AA258,"P")</f>
        <v>3</v>
      </c>
      <c r="BN258" s="172">
        <f>COUNTIF(AB258:AM258,"P")</f>
        <v>3</v>
      </c>
      <c r="BO258" s="172">
        <f>COUNTIF(AN258:AZ258,"P")</f>
        <v>3</v>
      </c>
      <c r="BP258" s="172">
        <f>COUNTIF(BA258:BL258,"P")</f>
        <v>2</v>
      </c>
      <c r="BQ258" s="172">
        <f t="shared" si="150"/>
        <v>11</v>
      </c>
      <c r="BR258" s="303">
        <f>+SUM(BM259)/(BM258)</f>
        <v>0</v>
      </c>
      <c r="BS258" s="303">
        <f>+SUM(BN259)/(BN258)</f>
        <v>0</v>
      </c>
      <c r="BT258" s="303">
        <f>+SUM(BO259)/(BO258)</f>
        <v>0</v>
      </c>
      <c r="BU258" s="303">
        <f>+SUM(BP259)/(BP258)</f>
        <v>0</v>
      </c>
      <c r="BV258" s="303">
        <f>+SUM(BQ259)/(BQ258)</f>
        <v>0</v>
      </c>
      <c r="BW258" s="149"/>
    </row>
    <row r="259" spans="1:78" s="205" customFormat="1" ht="15.75" hidden="1" customHeight="1" outlineLevel="1" x14ac:dyDescent="0.25">
      <c r="A259" s="580"/>
      <c r="B259" s="786"/>
      <c r="C259" s="227"/>
      <c r="D259" s="736"/>
      <c r="E259" s="665"/>
      <c r="F259" s="589"/>
      <c r="G259" s="160" t="s">
        <v>80</v>
      </c>
      <c r="H259" s="356"/>
      <c r="I259" s="356"/>
      <c r="J259" s="356"/>
      <c r="K259" s="356"/>
      <c r="L259" s="356"/>
      <c r="M259" s="362"/>
      <c r="N259" s="312"/>
      <c r="O259" s="173"/>
      <c r="P259" s="173"/>
      <c r="Q259" s="173"/>
      <c r="R259" s="173"/>
      <c r="S259" s="173"/>
      <c r="T259" s="173"/>
      <c r="U259" s="173"/>
      <c r="V259" s="173"/>
      <c r="W259" s="173"/>
      <c r="X259" s="173"/>
      <c r="Y259" s="173"/>
      <c r="Z259" s="173"/>
      <c r="AA259" s="173"/>
      <c r="AB259" s="173"/>
      <c r="AC259" s="174"/>
      <c r="AD259" s="173"/>
      <c r="AE259" s="173"/>
      <c r="AF259" s="173"/>
      <c r="AG259" s="173"/>
      <c r="AH259" s="173"/>
      <c r="AI259" s="173"/>
      <c r="AJ259" s="173"/>
      <c r="AK259" s="173"/>
      <c r="AL259" s="173"/>
      <c r="AM259" s="173"/>
      <c r="AN259" s="173"/>
      <c r="AO259" s="173"/>
      <c r="AP259" s="173"/>
      <c r="AQ259" s="173"/>
      <c r="AR259" s="173"/>
      <c r="AS259" s="173"/>
      <c r="AT259" s="173"/>
      <c r="AU259" s="173"/>
      <c r="AV259" s="173"/>
      <c r="AW259" s="173"/>
      <c r="AX259" s="173"/>
      <c r="AY259" s="173"/>
      <c r="AZ259" s="173"/>
      <c r="BA259" s="173"/>
      <c r="BB259" s="173"/>
      <c r="BC259" s="173"/>
      <c r="BD259" s="173"/>
      <c r="BE259" s="173"/>
      <c r="BF259" s="173"/>
      <c r="BG259" s="173"/>
      <c r="BH259" s="173"/>
      <c r="BI259" s="173"/>
      <c r="BJ259" s="173"/>
      <c r="BK259" s="173"/>
      <c r="BL259" s="173"/>
      <c r="BM259" s="175">
        <f>COUNTIF(O259:AA259,"E")</f>
        <v>0</v>
      </c>
      <c r="BN259" s="176">
        <f>COUNTIF(AB259:AM259,"E")</f>
        <v>0</v>
      </c>
      <c r="BO259" s="176">
        <f>COUNTIF(AN259:AZ259,"E")</f>
        <v>0</v>
      </c>
      <c r="BP259" s="176">
        <f>COUNTIF(BA259:BL259,"E")</f>
        <v>0</v>
      </c>
      <c r="BQ259" s="177">
        <f t="shared" si="150"/>
        <v>0</v>
      </c>
      <c r="BR259" s="303"/>
      <c r="BS259" s="303"/>
      <c r="BT259" s="303"/>
      <c r="BU259" s="303"/>
      <c r="BV259" s="303"/>
      <c r="BW259" s="149"/>
    </row>
    <row r="260" spans="1:78" s="180" customFormat="1" ht="21" hidden="1" customHeight="1" outlineLevel="1" x14ac:dyDescent="0.25">
      <c r="A260" s="228"/>
      <c r="B260" s="786"/>
      <c r="C260" s="229"/>
      <c r="D260" s="736"/>
      <c r="E260" s="664" t="s">
        <v>316</v>
      </c>
      <c r="F260" s="230"/>
      <c r="G260" s="160" t="s">
        <v>76</v>
      </c>
      <c r="H260" s="258"/>
      <c r="I260" s="258"/>
      <c r="J260" s="258"/>
      <c r="K260" s="258"/>
      <c r="L260" s="258"/>
      <c r="M260" s="361" t="s">
        <v>310</v>
      </c>
      <c r="N260" s="352" t="s">
        <v>295</v>
      </c>
      <c r="O260" s="169"/>
      <c r="P260" s="169"/>
      <c r="Q260" s="169"/>
      <c r="R260" s="169" t="s">
        <v>76</v>
      </c>
      <c r="S260" s="169"/>
      <c r="T260" s="169"/>
      <c r="U260" s="169"/>
      <c r="V260" s="169" t="s">
        <v>76</v>
      </c>
      <c r="W260" s="169"/>
      <c r="X260" s="169"/>
      <c r="Y260" s="169"/>
      <c r="Z260" s="169" t="s">
        <v>76</v>
      </c>
      <c r="AA260" s="169"/>
      <c r="AB260" s="169"/>
      <c r="AC260" s="170"/>
      <c r="AD260" s="169"/>
      <c r="AE260" s="169" t="s">
        <v>76</v>
      </c>
      <c r="AF260" s="169"/>
      <c r="AG260" s="169"/>
      <c r="AH260" s="169"/>
      <c r="AI260" s="169" t="s">
        <v>76</v>
      </c>
      <c r="AJ260" s="169"/>
      <c r="AK260" s="169"/>
      <c r="AL260" s="169"/>
      <c r="AM260" s="169" t="s">
        <v>76</v>
      </c>
      <c r="AN260" s="169"/>
      <c r="AO260" s="169"/>
      <c r="AP260" s="169"/>
      <c r="AQ260" s="169"/>
      <c r="AR260" s="169" t="s">
        <v>76</v>
      </c>
      <c r="AS260" s="169"/>
      <c r="AT260" s="169"/>
      <c r="AU260" s="169"/>
      <c r="AV260" s="169" t="s">
        <v>76</v>
      </c>
      <c r="AW260" s="169"/>
      <c r="AX260" s="169"/>
      <c r="AY260" s="169"/>
      <c r="AZ260" s="169" t="s">
        <v>76</v>
      </c>
      <c r="BA260" s="169"/>
      <c r="BB260" s="169"/>
      <c r="BC260" s="169"/>
      <c r="BD260" s="169" t="s">
        <v>76</v>
      </c>
      <c r="BE260" s="169"/>
      <c r="BF260" s="169"/>
      <c r="BG260" s="169"/>
      <c r="BH260" s="169" t="s">
        <v>76</v>
      </c>
      <c r="BI260" s="169"/>
      <c r="BJ260" s="169"/>
      <c r="BK260" s="169"/>
      <c r="BL260" s="169"/>
      <c r="BM260" s="171">
        <f>COUNTIF(O260:AA260,"P")</f>
        <v>3</v>
      </c>
      <c r="BN260" s="172">
        <f>COUNTIF(AB260:AM260,"P")</f>
        <v>3</v>
      </c>
      <c r="BO260" s="172">
        <f>COUNTIF(AN260:AZ260,"P")</f>
        <v>3</v>
      </c>
      <c r="BP260" s="172">
        <f>COUNTIF(BA260:BL260,"P")</f>
        <v>2</v>
      </c>
      <c r="BQ260" s="172">
        <f t="shared" si="150"/>
        <v>11</v>
      </c>
      <c r="BR260" s="303">
        <f>+SUM(BM261)/(BM260)</f>
        <v>0</v>
      </c>
      <c r="BS260" s="303">
        <f>+SUM(BN261)/(BN260)</f>
        <v>0</v>
      </c>
      <c r="BT260" s="303">
        <f>+SUM(BO261)/(BO260)</f>
        <v>0</v>
      </c>
      <c r="BU260" s="303">
        <f>+SUM(BP261)/(BP260)</f>
        <v>0</v>
      </c>
      <c r="BV260" s="303">
        <f>+SUM(BQ261)/(BQ260)</f>
        <v>0</v>
      </c>
      <c r="BW260" s="179"/>
      <c r="BX260" s="205"/>
      <c r="BY260" s="205"/>
      <c r="BZ260" s="205"/>
    </row>
    <row r="261" spans="1:78" s="205" customFormat="1" ht="22.5" hidden="1" customHeight="1" outlineLevel="1" x14ac:dyDescent="0.25">
      <c r="A261" s="231"/>
      <c r="B261" s="786"/>
      <c r="C261" s="229"/>
      <c r="D261" s="737"/>
      <c r="E261" s="665"/>
      <c r="F261" s="230"/>
      <c r="G261" s="160" t="s">
        <v>80</v>
      </c>
      <c r="H261" s="232"/>
      <c r="I261" s="232"/>
      <c r="J261" s="232"/>
      <c r="K261" s="232"/>
      <c r="L261" s="232"/>
      <c r="M261" s="362"/>
      <c r="N261" s="352"/>
      <c r="O261" s="173"/>
      <c r="P261" s="173"/>
      <c r="Q261" s="173"/>
      <c r="R261" s="173"/>
      <c r="S261" s="173"/>
      <c r="T261" s="173"/>
      <c r="U261" s="173"/>
      <c r="V261" s="173"/>
      <c r="W261" s="173"/>
      <c r="X261" s="173"/>
      <c r="Y261" s="173"/>
      <c r="Z261" s="173"/>
      <c r="AA261" s="173"/>
      <c r="AB261" s="173"/>
      <c r="AC261" s="174"/>
      <c r="AD261" s="173"/>
      <c r="AE261" s="173"/>
      <c r="AF261" s="173"/>
      <c r="AG261" s="173"/>
      <c r="AH261" s="173"/>
      <c r="AI261" s="173"/>
      <c r="AJ261" s="173"/>
      <c r="AK261" s="173"/>
      <c r="AL261" s="173"/>
      <c r="AM261" s="173"/>
      <c r="AN261" s="173"/>
      <c r="AO261" s="173"/>
      <c r="AP261" s="173"/>
      <c r="AQ261" s="173"/>
      <c r="AR261" s="173"/>
      <c r="AS261" s="173"/>
      <c r="AT261" s="173"/>
      <c r="AU261" s="173"/>
      <c r="AV261" s="173"/>
      <c r="AW261" s="173"/>
      <c r="AX261" s="173"/>
      <c r="AY261" s="173"/>
      <c r="AZ261" s="173"/>
      <c r="BA261" s="173"/>
      <c r="BB261" s="173"/>
      <c r="BC261" s="173"/>
      <c r="BD261" s="173"/>
      <c r="BE261" s="173"/>
      <c r="BF261" s="173"/>
      <c r="BG261" s="173"/>
      <c r="BH261" s="173"/>
      <c r="BI261" s="173"/>
      <c r="BJ261" s="173"/>
      <c r="BK261" s="173"/>
      <c r="BL261" s="173"/>
      <c r="BM261" s="175">
        <f>COUNTIF(O261:AA261,"E")</f>
        <v>0</v>
      </c>
      <c r="BN261" s="176">
        <f>COUNTIF(AB261:AM261,"E")</f>
        <v>0</v>
      </c>
      <c r="BO261" s="176">
        <f>COUNTIF(AN261:AZ261,"E")</f>
        <v>0</v>
      </c>
      <c r="BP261" s="176">
        <f>COUNTIF(BA261:BL261,"E")</f>
        <v>0</v>
      </c>
      <c r="BQ261" s="177">
        <f t="shared" si="150"/>
        <v>0</v>
      </c>
      <c r="BR261" s="303"/>
      <c r="BS261" s="303"/>
      <c r="BT261" s="303"/>
      <c r="BU261" s="303"/>
      <c r="BV261" s="303"/>
      <c r="BW261" s="149"/>
    </row>
    <row r="262" spans="1:78" s="205" customFormat="1" ht="27" customHeight="1" collapsed="1" x14ac:dyDescent="0.25">
      <c r="A262" s="576"/>
      <c r="B262" s="786"/>
      <c r="C262" s="463"/>
      <c r="D262" s="653" t="s">
        <v>317</v>
      </c>
      <c r="E262" s="654"/>
      <c r="F262" s="509" t="s">
        <v>318</v>
      </c>
      <c r="G262" s="199" t="s">
        <v>76</v>
      </c>
      <c r="H262" s="353" t="s">
        <v>77</v>
      </c>
      <c r="I262" s="353" t="s">
        <v>77</v>
      </c>
      <c r="J262" s="353" t="s">
        <v>77</v>
      </c>
      <c r="K262" s="353" t="s">
        <v>77</v>
      </c>
      <c r="L262" s="353" t="s">
        <v>77</v>
      </c>
      <c r="M262" s="361" t="s">
        <v>130</v>
      </c>
      <c r="N262" s="352" t="s">
        <v>79</v>
      </c>
      <c r="O262" s="165">
        <f>COUNTIF(O264:O283,"P")</f>
        <v>0</v>
      </c>
      <c r="P262" s="165">
        <f t="shared" ref="P262:BL262" si="151">COUNTIF(P264:P283,"P")</f>
        <v>0</v>
      </c>
      <c r="Q262" s="165">
        <f t="shared" si="151"/>
        <v>0</v>
      </c>
      <c r="R262" s="165">
        <f t="shared" si="151"/>
        <v>3</v>
      </c>
      <c r="S262" s="165">
        <f t="shared" si="151"/>
        <v>1</v>
      </c>
      <c r="T262" s="165">
        <f t="shared" si="151"/>
        <v>2</v>
      </c>
      <c r="U262" s="165">
        <f t="shared" si="151"/>
        <v>2</v>
      </c>
      <c r="V262" s="165">
        <f t="shared" si="151"/>
        <v>2</v>
      </c>
      <c r="W262" s="165">
        <f t="shared" si="151"/>
        <v>2</v>
      </c>
      <c r="X262" s="165">
        <f t="shared" si="151"/>
        <v>0</v>
      </c>
      <c r="Y262" s="165">
        <f t="shared" si="151"/>
        <v>1</v>
      </c>
      <c r="Z262" s="165">
        <f t="shared" si="151"/>
        <v>0</v>
      </c>
      <c r="AA262" s="165">
        <f t="shared" si="151"/>
        <v>0</v>
      </c>
      <c r="AB262" s="165">
        <f t="shared" si="151"/>
        <v>4</v>
      </c>
      <c r="AC262" s="165">
        <f t="shared" si="151"/>
        <v>0</v>
      </c>
      <c r="AD262" s="165">
        <f t="shared" si="151"/>
        <v>1</v>
      </c>
      <c r="AE262" s="165">
        <f t="shared" si="151"/>
        <v>2</v>
      </c>
      <c r="AF262" s="165">
        <f t="shared" si="151"/>
        <v>2</v>
      </c>
      <c r="AG262" s="165">
        <f t="shared" si="151"/>
        <v>0</v>
      </c>
      <c r="AH262" s="165">
        <f t="shared" si="151"/>
        <v>1</v>
      </c>
      <c r="AI262" s="165">
        <f t="shared" si="151"/>
        <v>0</v>
      </c>
      <c r="AJ262" s="165">
        <f t="shared" si="151"/>
        <v>1</v>
      </c>
      <c r="AK262" s="165">
        <f t="shared" si="151"/>
        <v>0</v>
      </c>
      <c r="AL262" s="165">
        <f t="shared" si="151"/>
        <v>2</v>
      </c>
      <c r="AM262" s="165">
        <f t="shared" si="151"/>
        <v>1</v>
      </c>
      <c r="AN262" s="165">
        <f t="shared" si="151"/>
        <v>4</v>
      </c>
      <c r="AO262" s="165">
        <f t="shared" si="151"/>
        <v>0</v>
      </c>
      <c r="AP262" s="165">
        <f t="shared" si="151"/>
        <v>1</v>
      </c>
      <c r="AQ262" s="165">
        <f t="shared" si="151"/>
        <v>2</v>
      </c>
      <c r="AR262" s="165">
        <f t="shared" si="151"/>
        <v>2</v>
      </c>
      <c r="AS262" s="165">
        <f t="shared" si="151"/>
        <v>1</v>
      </c>
      <c r="AT262" s="165">
        <f t="shared" si="151"/>
        <v>0</v>
      </c>
      <c r="AU262" s="165">
        <f t="shared" si="151"/>
        <v>1</v>
      </c>
      <c r="AV262" s="165">
        <f t="shared" si="151"/>
        <v>0</v>
      </c>
      <c r="AW262" s="165">
        <f t="shared" si="151"/>
        <v>1</v>
      </c>
      <c r="AX262" s="165">
        <f t="shared" si="151"/>
        <v>0</v>
      </c>
      <c r="AY262" s="165">
        <f t="shared" si="151"/>
        <v>2</v>
      </c>
      <c r="AZ262" s="165">
        <f t="shared" si="151"/>
        <v>0</v>
      </c>
      <c r="BA262" s="165">
        <f t="shared" si="151"/>
        <v>4</v>
      </c>
      <c r="BB262" s="165">
        <f t="shared" si="151"/>
        <v>0</v>
      </c>
      <c r="BC262" s="165">
        <f t="shared" si="151"/>
        <v>2</v>
      </c>
      <c r="BD262" s="165">
        <f t="shared" si="151"/>
        <v>0</v>
      </c>
      <c r="BE262" s="165">
        <f t="shared" si="151"/>
        <v>1</v>
      </c>
      <c r="BF262" s="165">
        <f t="shared" si="151"/>
        <v>1</v>
      </c>
      <c r="BG262" s="165">
        <f t="shared" si="151"/>
        <v>0</v>
      </c>
      <c r="BH262" s="165">
        <f t="shared" si="151"/>
        <v>1</v>
      </c>
      <c r="BI262" s="165">
        <f t="shared" si="151"/>
        <v>1</v>
      </c>
      <c r="BJ262" s="165">
        <f t="shared" si="151"/>
        <v>1</v>
      </c>
      <c r="BK262" s="165">
        <f t="shared" si="151"/>
        <v>2</v>
      </c>
      <c r="BL262" s="165">
        <f t="shared" si="151"/>
        <v>0</v>
      </c>
      <c r="BM262" s="301">
        <f>+SUM(BM265+BM267+BM269+BM271+BM273+BM275+BM277+BM279+BM281)/SUM(BM264+BM266+BM268+BM270+BM272+BM274+BM276+BM278+BM280)</f>
        <v>0</v>
      </c>
      <c r="BN262" s="301">
        <f t="shared" ref="BN262:BQ262" si="152">+SUM(BN265+BN267+BN269+BN271+BN273+BN275+BN277+BN279+BN281)/SUM(BN264+BN266+BN268+BN270+BN272+BN274+BN276+BN278+BN280)</f>
        <v>0</v>
      </c>
      <c r="BO262" s="301">
        <f t="shared" si="152"/>
        <v>0</v>
      </c>
      <c r="BP262" s="301">
        <f t="shared" si="152"/>
        <v>0</v>
      </c>
      <c r="BQ262" s="301">
        <f t="shared" si="152"/>
        <v>0</v>
      </c>
      <c r="BR262" s="301"/>
      <c r="BS262" s="301"/>
      <c r="BT262" s="301"/>
      <c r="BU262" s="301"/>
      <c r="BV262" s="301"/>
      <c r="BW262" s="149"/>
    </row>
    <row r="263" spans="1:78" s="205" customFormat="1" ht="27.75" customHeight="1" x14ac:dyDescent="0.25">
      <c r="A263" s="580"/>
      <c r="B263" s="786"/>
      <c r="C263" s="646"/>
      <c r="D263" s="655"/>
      <c r="E263" s="656"/>
      <c r="F263" s="748"/>
      <c r="G263" s="211" t="s">
        <v>80</v>
      </c>
      <c r="H263" s="482"/>
      <c r="I263" s="356"/>
      <c r="J263" s="356"/>
      <c r="K263" s="356"/>
      <c r="L263" s="356"/>
      <c r="M263" s="362"/>
      <c r="N263" s="352"/>
      <c r="O263" s="166">
        <f>COUNTIF(O264:O283,"E")</f>
        <v>0</v>
      </c>
      <c r="P263" s="166">
        <f t="shared" ref="P263:BL263" si="153">COUNTIF(P264:P283,"E")</f>
        <v>0</v>
      </c>
      <c r="Q263" s="166">
        <f t="shared" si="153"/>
        <v>0</v>
      </c>
      <c r="R263" s="166">
        <f t="shared" si="153"/>
        <v>0</v>
      </c>
      <c r="S263" s="166">
        <f t="shared" si="153"/>
        <v>0</v>
      </c>
      <c r="T263" s="166">
        <f t="shared" si="153"/>
        <v>0</v>
      </c>
      <c r="U263" s="166">
        <f t="shared" si="153"/>
        <v>0</v>
      </c>
      <c r="V263" s="166">
        <f t="shared" si="153"/>
        <v>0</v>
      </c>
      <c r="W263" s="166">
        <f t="shared" si="153"/>
        <v>0</v>
      </c>
      <c r="X263" s="166">
        <f t="shared" si="153"/>
        <v>0</v>
      </c>
      <c r="Y263" s="166">
        <f t="shared" si="153"/>
        <v>0</v>
      </c>
      <c r="Z263" s="166">
        <f t="shared" si="153"/>
        <v>0</v>
      </c>
      <c r="AA263" s="166">
        <f t="shared" si="153"/>
        <v>0</v>
      </c>
      <c r="AB263" s="166">
        <f t="shared" si="153"/>
        <v>0</v>
      </c>
      <c r="AC263" s="166">
        <f t="shared" si="153"/>
        <v>0</v>
      </c>
      <c r="AD263" s="166">
        <f t="shared" si="153"/>
        <v>0</v>
      </c>
      <c r="AE263" s="166">
        <f t="shared" si="153"/>
        <v>0</v>
      </c>
      <c r="AF263" s="166">
        <f t="shared" si="153"/>
        <v>0</v>
      </c>
      <c r="AG263" s="166">
        <f t="shared" si="153"/>
        <v>0</v>
      </c>
      <c r="AH263" s="166">
        <f t="shared" si="153"/>
        <v>0</v>
      </c>
      <c r="AI263" s="166">
        <f t="shared" si="153"/>
        <v>0</v>
      </c>
      <c r="AJ263" s="166">
        <f t="shared" si="153"/>
        <v>0</v>
      </c>
      <c r="AK263" s="166">
        <f t="shared" si="153"/>
        <v>0</v>
      </c>
      <c r="AL263" s="166">
        <f t="shared" si="153"/>
        <v>0</v>
      </c>
      <c r="AM263" s="166">
        <f t="shared" si="153"/>
        <v>0</v>
      </c>
      <c r="AN263" s="166">
        <f t="shared" si="153"/>
        <v>0</v>
      </c>
      <c r="AO263" s="166">
        <f t="shared" si="153"/>
        <v>0</v>
      </c>
      <c r="AP263" s="166">
        <f t="shared" si="153"/>
        <v>0</v>
      </c>
      <c r="AQ263" s="166">
        <f t="shared" si="153"/>
        <v>0</v>
      </c>
      <c r="AR263" s="166">
        <f t="shared" si="153"/>
        <v>0</v>
      </c>
      <c r="AS263" s="166">
        <f t="shared" si="153"/>
        <v>0</v>
      </c>
      <c r="AT263" s="166">
        <f t="shared" si="153"/>
        <v>0</v>
      </c>
      <c r="AU263" s="166">
        <f t="shared" si="153"/>
        <v>0</v>
      </c>
      <c r="AV263" s="166">
        <f t="shared" si="153"/>
        <v>0</v>
      </c>
      <c r="AW263" s="166">
        <f t="shared" si="153"/>
        <v>0</v>
      </c>
      <c r="AX263" s="166">
        <f t="shared" si="153"/>
        <v>0</v>
      </c>
      <c r="AY263" s="166">
        <f t="shared" si="153"/>
        <v>0</v>
      </c>
      <c r="AZ263" s="166">
        <f t="shared" si="153"/>
        <v>0</v>
      </c>
      <c r="BA263" s="166">
        <f t="shared" si="153"/>
        <v>0</v>
      </c>
      <c r="BB263" s="166">
        <f t="shared" si="153"/>
        <v>0</v>
      </c>
      <c r="BC263" s="166">
        <f t="shared" si="153"/>
        <v>0</v>
      </c>
      <c r="BD263" s="166">
        <f t="shared" si="153"/>
        <v>0</v>
      </c>
      <c r="BE263" s="166">
        <f t="shared" si="153"/>
        <v>0</v>
      </c>
      <c r="BF263" s="166">
        <f t="shared" si="153"/>
        <v>0</v>
      </c>
      <c r="BG263" s="166">
        <f t="shared" si="153"/>
        <v>0</v>
      </c>
      <c r="BH263" s="166">
        <f t="shared" si="153"/>
        <v>0</v>
      </c>
      <c r="BI263" s="166">
        <f t="shared" si="153"/>
        <v>0</v>
      </c>
      <c r="BJ263" s="166">
        <f t="shared" si="153"/>
        <v>0</v>
      </c>
      <c r="BK263" s="166">
        <f t="shared" si="153"/>
        <v>0</v>
      </c>
      <c r="BL263" s="166">
        <f t="shared" si="153"/>
        <v>0</v>
      </c>
      <c r="BM263" s="302"/>
      <c r="BN263" s="302"/>
      <c r="BO263" s="302"/>
      <c r="BP263" s="302"/>
      <c r="BQ263" s="302"/>
      <c r="BR263" s="302"/>
      <c r="BS263" s="302"/>
      <c r="BT263" s="302"/>
      <c r="BU263" s="302"/>
      <c r="BV263" s="302"/>
      <c r="BW263" s="149"/>
    </row>
    <row r="264" spans="1:78" s="205" customFormat="1" ht="33" hidden="1" customHeight="1" outlineLevel="1" x14ac:dyDescent="0.25">
      <c r="A264" s="231"/>
      <c r="B264" s="786"/>
      <c r="C264" s="646"/>
      <c r="D264" s="465" t="s">
        <v>319</v>
      </c>
      <c r="E264" s="719" t="s">
        <v>635</v>
      </c>
      <c r="F264" s="410" t="s">
        <v>320</v>
      </c>
      <c r="G264" s="211" t="s">
        <v>76</v>
      </c>
      <c r="H264" s="509" t="s">
        <v>77</v>
      </c>
      <c r="I264" s="353" t="s">
        <v>77</v>
      </c>
      <c r="J264" s="353"/>
      <c r="K264" s="353"/>
      <c r="L264" s="353" t="s">
        <v>77</v>
      </c>
      <c r="M264" s="361" t="s">
        <v>130</v>
      </c>
      <c r="N264" s="352" t="s">
        <v>79</v>
      </c>
      <c r="O264" s="233"/>
      <c r="P264" s="211"/>
      <c r="Q264" s="211"/>
      <c r="R264" s="234"/>
      <c r="S264" s="234"/>
      <c r="T264" s="234"/>
      <c r="U264" s="211"/>
      <c r="V264" s="234" t="s">
        <v>76</v>
      </c>
      <c r="W264" s="233"/>
      <c r="X264" s="234"/>
      <c r="Y264" s="234"/>
      <c r="Z264" s="225"/>
      <c r="AA264" s="225"/>
      <c r="AB264" s="225"/>
      <c r="AC264" s="225"/>
      <c r="AD264" s="225"/>
      <c r="AE264" s="225"/>
      <c r="AF264" s="225"/>
      <c r="AG264" s="225"/>
      <c r="AH264" s="225"/>
      <c r="AI264" s="225"/>
      <c r="AJ264" s="225"/>
      <c r="AK264" s="225"/>
      <c r="AL264" s="225" t="s">
        <v>76</v>
      </c>
      <c r="AM264" s="225" t="s">
        <v>76</v>
      </c>
      <c r="AN264" s="225"/>
      <c r="AO264" s="225"/>
      <c r="AP264" s="225"/>
      <c r="AQ264" s="225"/>
      <c r="AR264" s="225"/>
      <c r="AS264" s="225"/>
      <c r="AT264" s="225"/>
      <c r="AU264" s="225"/>
      <c r="AV264" s="225"/>
      <c r="AW264" s="225"/>
      <c r="AX264" s="225"/>
      <c r="AY264" s="225"/>
      <c r="AZ264" s="225"/>
      <c r="BA264" s="225"/>
      <c r="BB264" s="225"/>
      <c r="BC264" s="225"/>
      <c r="BD264" s="225"/>
      <c r="BE264" s="225"/>
      <c r="BF264" s="225"/>
      <c r="BG264" s="225"/>
      <c r="BH264" s="225"/>
      <c r="BI264" s="225"/>
      <c r="BJ264" s="211"/>
      <c r="BK264" s="225"/>
      <c r="BL264" s="225"/>
      <c r="BM264" s="171">
        <f>COUNTIF(O264:AA264,"P")</f>
        <v>1</v>
      </c>
      <c r="BN264" s="172">
        <f>COUNTIF(AB264:AM264,"P")</f>
        <v>2</v>
      </c>
      <c r="BO264" s="172">
        <f>COUNTIF(AN264:AZ264,"P")</f>
        <v>0</v>
      </c>
      <c r="BP264" s="172">
        <f>COUNTIF(BA264:BL264,"P")</f>
        <v>0</v>
      </c>
      <c r="BQ264" s="172">
        <f t="shared" ref="BQ264:BQ273" si="154">SUM(BM264:BP264)</f>
        <v>3</v>
      </c>
      <c r="BR264" s="303">
        <f>+SUM(BM265)/(BM264)</f>
        <v>0</v>
      </c>
      <c r="BS264" s="303">
        <f>+SUM(BN265)/(BN264)</f>
        <v>0</v>
      </c>
      <c r="BT264" s="303" t="e">
        <f>+SUM(BO265)/(BO264)</f>
        <v>#DIV/0!</v>
      </c>
      <c r="BU264" s="303" t="e">
        <f>+SUM(BP265)/(BP264)</f>
        <v>#DIV/0!</v>
      </c>
      <c r="BV264" s="303">
        <f>+SUM(BQ265)/(BQ264)</f>
        <v>0</v>
      </c>
      <c r="BW264" s="149"/>
    </row>
    <row r="265" spans="1:78" s="205" customFormat="1" ht="29.25" hidden="1" customHeight="1" outlineLevel="1" x14ac:dyDescent="0.25">
      <c r="A265" s="231"/>
      <c r="B265" s="786"/>
      <c r="C265" s="646"/>
      <c r="D265" s="466"/>
      <c r="E265" s="318"/>
      <c r="F265" s="411"/>
      <c r="G265" s="211" t="s">
        <v>80</v>
      </c>
      <c r="H265" s="482"/>
      <c r="I265" s="356"/>
      <c r="J265" s="356"/>
      <c r="K265" s="356"/>
      <c r="L265" s="356"/>
      <c r="M265" s="362"/>
      <c r="N265" s="352"/>
      <c r="O265" s="235"/>
      <c r="P265" s="235"/>
      <c r="Q265" s="235"/>
      <c r="R265" s="235"/>
      <c r="S265" s="235"/>
      <c r="T265" s="236"/>
      <c r="U265" s="236"/>
      <c r="V265" s="236"/>
      <c r="W265" s="235"/>
      <c r="X265" s="236"/>
      <c r="Y265" s="236"/>
      <c r="Z265" s="174"/>
      <c r="AA265" s="174"/>
      <c r="AB265" s="174"/>
      <c r="AC265" s="174"/>
      <c r="AD265" s="174"/>
      <c r="AE265" s="174"/>
      <c r="AF265" s="174"/>
      <c r="AG265" s="174"/>
      <c r="AH265" s="174"/>
      <c r="AI265" s="174"/>
      <c r="AJ265" s="174"/>
      <c r="AK265" s="174"/>
      <c r="AL265" s="174"/>
      <c r="AM265" s="174"/>
      <c r="AN265" s="174"/>
      <c r="AO265" s="174"/>
      <c r="AP265" s="174"/>
      <c r="AQ265" s="174"/>
      <c r="AR265" s="174"/>
      <c r="AS265" s="174"/>
      <c r="AT265" s="174"/>
      <c r="AU265" s="174"/>
      <c r="AV265" s="174"/>
      <c r="AW265" s="174"/>
      <c r="AX265" s="174"/>
      <c r="AY265" s="174"/>
      <c r="AZ265" s="174"/>
      <c r="BA265" s="174"/>
      <c r="BB265" s="174"/>
      <c r="BC265" s="174"/>
      <c r="BD265" s="174"/>
      <c r="BE265" s="174"/>
      <c r="BF265" s="174"/>
      <c r="BG265" s="174"/>
      <c r="BH265" s="174"/>
      <c r="BI265" s="174"/>
      <c r="BJ265" s="174"/>
      <c r="BK265" s="174"/>
      <c r="BL265" s="174"/>
      <c r="BM265" s="175">
        <f>COUNTIF(O265:AA265,"E")</f>
        <v>0</v>
      </c>
      <c r="BN265" s="176">
        <f>COUNTIF(AB265:AM265,"E")</f>
        <v>0</v>
      </c>
      <c r="BO265" s="176">
        <f>COUNTIF(AN265:AZ265,"E")</f>
        <v>0</v>
      </c>
      <c r="BP265" s="176">
        <f>COUNTIF(BA265:BL265,"E")</f>
        <v>0</v>
      </c>
      <c r="BQ265" s="177">
        <f t="shared" si="154"/>
        <v>0</v>
      </c>
      <c r="BR265" s="303"/>
      <c r="BS265" s="303"/>
      <c r="BT265" s="303"/>
      <c r="BU265" s="303"/>
      <c r="BV265" s="303"/>
      <c r="BW265" s="149"/>
    </row>
    <row r="266" spans="1:78" s="205" customFormat="1" ht="18.75" hidden="1" customHeight="1" outlineLevel="1" x14ac:dyDescent="0.25">
      <c r="A266" s="231"/>
      <c r="B266" s="786"/>
      <c r="C266" s="646"/>
      <c r="D266" s="466"/>
      <c r="E266" s="316" t="s">
        <v>636</v>
      </c>
      <c r="F266" s="410" t="s">
        <v>321</v>
      </c>
      <c r="G266" s="211" t="s">
        <v>76</v>
      </c>
      <c r="H266" s="509" t="s">
        <v>77</v>
      </c>
      <c r="I266" s="353" t="s">
        <v>77</v>
      </c>
      <c r="J266" s="353"/>
      <c r="K266" s="353"/>
      <c r="L266" s="353" t="s">
        <v>77</v>
      </c>
      <c r="M266" s="361" t="s">
        <v>130</v>
      </c>
      <c r="N266" s="352" t="s">
        <v>79</v>
      </c>
      <c r="O266" s="233"/>
      <c r="P266" s="233"/>
      <c r="Q266" s="233"/>
      <c r="R266" s="233"/>
      <c r="S266" s="233"/>
      <c r="T266" s="233" t="s">
        <v>76</v>
      </c>
      <c r="U266" s="234"/>
      <c r="V266" s="234"/>
      <c r="W266" s="233" t="s">
        <v>76</v>
      </c>
      <c r="X266" s="234"/>
      <c r="Y266" s="234"/>
      <c r="Z266" s="225"/>
      <c r="AA266" s="225"/>
      <c r="AB266" s="233" t="s">
        <v>76</v>
      </c>
      <c r="AC266" s="234"/>
      <c r="AD266" s="234"/>
      <c r="AE266" s="234"/>
      <c r="AF266" s="233" t="s">
        <v>76</v>
      </c>
      <c r="AG266" s="211"/>
      <c r="AH266" s="211"/>
      <c r="AI266" s="234"/>
      <c r="AJ266" s="233" t="s">
        <v>76</v>
      </c>
      <c r="AK266" s="234"/>
      <c r="AL266" s="234"/>
      <c r="AM266" s="225"/>
      <c r="AN266" s="233" t="s">
        <v>76</v>
      </c>
      <c r="AO266" s="234"/>
      <c r="AP266" s="234"/>
      <c r="AQ266" s="234"/>
      <c r="AR266" s="234"/>
      <c r="AS266" s="233" t="s">
        <v>76</v>
      </c>
      <c r="AT266" s="234"/>
      <c r="AU266" s="211"/>
      <c r="AV266" s="211"/>
      <c r="AW266" s="233" t="s">
        <v>76</v>
      </c>
      <c r="AX266" s="211"/>
      <c r="AY266" s="211"/>
      <c r="AZ266" s="211"/>
      <c r="BA266" s="233" t="s">
        <v>76</v>
      </c>
      <c r="BB266" s="234"/>
      <c r="BC266" s="234"/>
      <c r="BD266" s="234"/>
      <c r="BE266" s="233" t="s">
        <v>76</v>
      </c>
      <c r="BF266" s="234"/>
      <c r="BG266" s="234"/>
      <c r="BH266" s="234"/>
      <c r="BI266" s="233" t="s">
        <v>76</v>
      </c>
      <c r="BJ266" s="225"/>
      <c r="BK266" s="234"/>
      <c r="BL266" s="234"/>
      <c r="BM266" s="171">
        <f>COUNTIF(O266:AA266,"P")</f>
        <v>2</v>
      </c>
      <c r="BN266" s="172">
        <f>COUNTIF(AB266:AM266,"P")</f>
        <v>3</v>
      </c>
      <c r="BO266" s="172">
        <f>COUNTIF(AN266:AZ266,"P")</f>
        <v>3</v>
      </c>
      <c r="BP266" s="172">
        <f>COUNTIF(BA266:BL266,"P")</f>
        <v>3</v>
      </c>
      <c r="BQ266" s="172">
        <f>SUM(BM266:BP266)</f>
        <v>11</v>
      </c>
      <c r="BR266" s="303">
        <f>+SUM(BM267)/(BM266)</f>
        <v>0</v>
      </c>
      <c r="BS266" s="303">
        <f>+SUM(BN267)/(BN266)</f>
        <v>0</v>
      </c>
      <c r="BT266" s="303">
        <f>+SUM(BO267)/(BO266)</f>
        <v>0</v>
      </c>
      <c r="BU266" s="303">
        <f>+SUM(BP267)/(BP266)</f>
        <v>0</v>
      </c>
      <c r="BV266" s="303">
        <f>+SUM(BQ267)/(BQ266)</f>
        <v>0</v>
      </c>
      <c r="BW266" s="149"/>
    </row>
    <row r="267" spans="1:78" s="205" customFormat="1" ht="30" hidden="1" customHeight="1" outlineLevel="1" x14ac:dyDescent="0.25">
      <c r="A267" s="231"/>
      <c r="B267" s="786"/>
      <c r="C267" s="646"/>
      <c r="D267" s="466"/>
      <c r="E267" s="318"/>
      <c r="F267" s="411"/>
      <c r="G267" s="211" t="s">
        <v>80</v>
      </c>
      <c r="H267" s="482"/>
      <c r="I267" s="356"/>
      <c r="J267" s="356"/>
      <c r="K267" s="356"/>
      <c r="L267" s="356"/>
      <c r="M267" s="362"/>
      <c r="N267" s="352"/>
      <c r="O267" s="235"/>
      <c r="P267" s="235"/>
      <c r="Q267" s="235"/>
      <c r="R267" s="235"/>
      <c r="S267" s="235"/>
      <c r="T267" s="236"/>
      <c r="U267" s="236"/>
      <c r="V267" s="236"/>
      <c r="W267" s="236"/>
      <c r="X267" s="236"/>
      <c r="Y267" s="236"/>
      <c r="Z267" s="174"/>
      <c r="AA267" s="174"/>
      <c r="AB267" s="174"/>
      <c r="AC267" s="174"/>
      <c r="AD267" s="174"/>
      <c r="AE267" s="174"/>
      <c r="AF267" s="174"/>
      <c r="AG267" s="174"/>
      <c r="AH267" s="174"/>
      <c r="AI267" s="174"/>
      <c r="AJ267" s="174"/>
      <c r="AK267" s="174"/>
      <c r="AL267" s="174"/>
      <c r="AM267" s="174"/>
      <c r="AN267" s="174"/>
      <c r="AO267" s="174"/>
      <c r="AP267" s="174"/>
      <c r="AQ267" s="174"/>
      <c r="AR267" s="174"/>
      <c r="AS267" s="174"/>
      <c r="AT267" s="174"/>
      <c r="AU267" s="174"/>
      <c r="AV267" s="174"/>
      <c r="AW267" s="174"/>
      <c r="AX267" s="174"/>
      <c r="AY267" s="174"/>
      <c r="AZ267" s="174"/>
      <c r="BA267" s="174"/>
      <c r="BB267" s="174"/>
      <c r="BC267" s="174"/>
      <c r="BD267" s="174"/>
      <c r="BE267" s="174"/>
      <c r="BF267" s="174"/>
      <c r="BG267" s="174"/>
      <c r="BH267" s="174"/>
      <c r="BI267" s="174"/>
      <c r="BJ267" s="174"/>
      <c r="BK267" s="174"/>
      <c r="BL267" s="174"/>
      <c r="BM267" s="175">
        <f>COUNTIF(O267:AA267,"E")</f>
        <v>0</v>
      </c>
      <c r="BN267" s="176">
        <f>COUNTIF(AB267:AM267,"E")</f>
        <v>0</v>
      </c>
      <c r="BO267" s="176">
        <f>COUNTIF(AN267:AZ267,"E")</f>
        <v>0</v>
      </c>
      <c r="BP267" s="176">
        <f>COUNTIF(BA267:BL267,"E")</f>
        <v>0</v>
      </c>
      <c r="BQ267" s="177">
        <f t="shared" si="154"/>
        <v>0</v>
      </c>
      <c r="BR267" s="303"/>
      <c r="BS267" s="303"/>
      <c r="BT267" s="303"/>
      <c r="BU267" s="303"/>
      <c r="BV267" s="303"/>
      <c r="BW267" s="149"/>
    </row>
    <row r="268" spans="1:78" s="205" customFormat="1" ht="18.75" hidden="1" customHeight="1" outlineLevel="1" x14ac:dyDescent="0.25">
      <c r="A268" s="231"/>
      <c r="B268" s="786"/>
      <c r="C268" s="646"/>
      <c r="D268" s="466"/>
      <c r="E268" s="694" t="s">
        <v>210</v>
      </c>
      <c r="F268" s="264" t="s">
        <v>263</v>
      </c>
      <c r="G268" s="211" t="s">
        <v>76</v>
      </c>
      <c r="H268" s="509" t="s">
        <v>77</v>
      </c>
      <c r="I268" s="353" t="s">
        <v>77</v>
      </c>
      <c r="J268" s="353"/>
      <c r="K268" s="353"/>
      <c r="L268" s="353" t="s">
        <v>77</v>
      </c>
      <c r="M268" s="361" t="s">
        <v>130</v>
      </c>
      <c r="N268" s="352" t="s">
        <v>79</v>
      </c>
      <c r="O268" s="233"/>
      <c r="P268" s="233"/>
      <c r="Q268" s="233"/>
      <c r="R268" s="233"/>
      <c r="S268" s="233"/>
      <c r="T268" s="234"/>
      <c r="U268" s="234"/>
      <c r="V268" s="234"/>
      <c r="W268" s="233"/>
      <c r="X268" s="234"/>
      <c r="Y268" s="234"/>
      <c r="Z268" s="225"/>
      <c r="AA268" s="225"/>
      <c r="AB268" s="234" t="s">
        <v>76</v>
      </c>
      <c r="AC268" s="225"/>
      <c r="AD268" s="225"/>
      <c r="AE268" s="225"/>
      <c r="AF268" s="225"/>
      <c r="AG268" s="225"/>
      <c r="AH268" s="225"/>
      <c r="AI268" s="225"/>
      <c r="AJ268" s="225"/>
      <c r="AK268" s="225"/>
      <c r="AL268" s="225"/>
      <c r="AM268" s="225"/>
      <c r="AN268" s="225" t="s">
        <v>76</v>
      </c>
      <c r="AO268" s="225"/>
      <c r="AP268" s="225"/>
      <c r="AQ268" s="225"/>
      <c r="AR268" s="225"/>
      <c r="AS268" s="225"/>
      <c r="AT268" s="225"/>
      <c r="AU268" s="225"/>
      <c r="AV268" s="225"/>
      <c r="AW268" s="225"/>
      <c r="AX268" s="225"/>
      <c r="AY268" s="225"/>
      <c r="AZ268" s="225"/>
      <c r="BA268" s="225" t="s">
        <v>76</v>
      </c>
      <c r="BB268" s="225"/>
      <c r="BC268" s="225"/>
      <c r="BD268" s="225"/>
      <c r="BE268" s="225"/>
      <c r="BF268" s="225"/>
      <c r="BG268" s="225"/>
      <c r="BH268" s="225"/>
      <c r="BI268" s="225"/>
      <c r="BJ268" s="225" t="s">
        <v>76</v>
      </c>
      <c r="BK268" s="225"/>
      <c r="BL268" s="225"/>
      <c r="BM268" s="171">
        <f>COUNTIF(O268:AA268,"P")</f>
        <v>0</v>
      </c>
      <c r="BN268" s="172">
        <f>COUNTIF(AB268:AM268,"P")</f>
        <v>1</v>
      </c>
      <c r="BO268" s="172">
        <f>COUNTIF(AN268:AZ268,"P")</f>
        <v>1</v>
      </c>
      <c r="BP268" s="172">
        <f>COUNTIF(BA268:BL268,"P")</f>
        <v>2</v>
      </c>
      <c r="BQ268" s="172">
        <f>SUM(BM268:BP268)</f>
        <v>4</v>
      </c>
      <c r="BR268" s="303" t="e">
        <f>+SUM(BM269)/(BM268)</f>
        <v>#DIV/0!</v>
      </c>
      <c r="BS268" s="303">
        <f>+SUM(BN269)/(BN268)</f>
        <v>0</v>
      </c>
      <c r="BT268" s="303">
        <f>+SUM(BO269)/(BO268)</f>
        <v>0</v>
      </c>
      <c r="BU268" s="303">
        <f>+SUM(BP269)/(BP268)</f>
        <v>0</v>
      </c>
      <c r="BV268" s="303">
        <f>+SUM(BQ269)/(BQ268)</f>
        <v>0</v>
      </c>
      <c r="BW268" s="149"/>
    </row>
    <row r="269" spans="1:78" s="205" customFormat="1" ht="18.75" hidden="1" customHeight="1" outlineLevel="1" x14ac:dyDescent="0.25">
      <c r="A269" s="231"/>
      <c r="B269" s="786"/>
      <c r="C269" s="646"/>
      <c r="D269" s="466"/>
      <c r="E269" s="695"/>
      <c r="F269" s="264" t="s">
        <v>264</v>
      </c>
      <c r="G269" s="211" t="s">
        <v>80</v>
      </c>
      <c r="H269" s="482"/>
      <c r="I269" s="356"/>
      <c r="J269" s="356"/>
      <c r="K269" s="356"/>
      <c r="L269" s="356"/>
      <c r="M269" s="362"/>
      <c r="N269" s="352"/>
      <c r="O269" s="235"/>
      <c r="P269" s="235"/>
      <c r="Q269" s="235"/>
      <c r="R269" s="235"/>
      <c r="S269" s="235"/>
      <c r="T269" s="236"/>
      <c r="U269" s="236"/>
      <c r="V269" s="236"/>
      <c r="W269" s="235"/>
      <c r="X269" s="236"/>
      <c r="Y269" s="236"/>
      <c r="Z269" s="174"/>
      <c r="AA269" s="174"/>
      <c r="AB269" s="174"/>
      <c r="AC269" s="174"/>
      <c r="AD269" s="174"/>
      <c r="AE269" s="174"/>
      <c r="AF269" s="174"/>
      <c r="AG269" s="174"/>
      <c r="AH269" s="174"/>
      <c r="AI269" s="174"/>
      <c r="AJ269" s="174"/>
      <c r="AK269" s="174"/>
      <c r="AL269" s="174"/>
      <c r="AM269" s="174"/>
      <c r="AN269" s="174"/>
      <c r="AO269" s="174"/>
      <c r="AP269" s="174"/>
      <c r="AQ269" s="174"/>
      <c r="AR269" s="174"/>
      <c r="AS269" s="174"/>
      <c r="AT269" s="174"/>
      <c r="AU269" s="174"/>
      <c r="AV269" s="174"/>
      <c r="AW269" s="174"/>
      <c r="AX269" s="174"/>
      <c r="AY269" s="174"/>
      <c r="AZ269" s="174"/>
      <c r="BA269" s="174"/>
      <c r="BB269" s="174"/>
      <c r="BC269" s="174"/>
      <c r="BD269" s="174"/>
      <c r="BE269" s="174"/>
      <c r="BF269" s="174"/>
      <c r="BG269" s="174"/>
      <c r="BH269" s="174"/>
      <c r="BI269" s="174"/>
      <c r="BJ269" s="174"/>
      <c r="BK269" s="174"/>
      <c r="BL269" s="174"/>
      <c r="BM269" s="175">
        <f>COUNTIF(O269:AA269,"E")</f>
        <v>0</v>
      </c>
      <c r="BN269" s="176">
        <f>COUNTIF(AB269:AM269,"E")</f>
        <v>0</v>
      </c>
      <c r="BO269" s="176">
        <f>COUNTIF(AN269:AZ269,"E")</f>
        <v>0</v>
      </c>
      <c r="BP269" s="176">
        <f>COUNTIF(BA269:BL269,"E")</f>
        <v>0</v>
      </c>
      <c r="BQ269" s="177">
        <f t="shared" si="154"/>
        <v>0</v>
      </c>
      <c r="BR269" s="303"/>
      <c r="BS269" s="303"/>
      <c r="BT269" s="303"/>
      <c r="BU269" s="303"/>
      <c r="BV269" s="303"/>
      <c r="BW269" s="149"/>
    </row>
    <row r="270" spans="1:78" s="205" customFormat="1" ht="18.75" hidden="1" customHeight="1" outlineLevel="1" x14ac:dyDescent="0.25">
      <c r="A270" s="231"/>
      <c r="B270" s="786"/>
      <c r="C270" s="646"/>
      <c r="D270" s="466"/>
      <c r="E270" s="694" t="s">
        <v>322</v>
      </c>
      <c r="F270" s="507" t="s">
        <v>323</v>
      </c>
      <c r="G270" s="211" t="s">
        <v>76</v>
      </c>
      <c r="H270" s="509" t="s">
        <v>77</v>
      </c>
      <c r="I270" s="353" t="s">
        <v>77</v>
      </c>
      <c r="J270" s="353"/>
      <c r="K270" s="353"/>
      <c r="L270" s="353" t="s">
        <v>77</v>
      </c>
      <c r="M270" s="361" t="s">
        <v>130</v>
      </c>
      <c r="N270" s="352" t="s">
        <v>79</v>
      </c>
      <c r="O270" s="233"/>
      <c r="P270" s="233"/>
      <c r="Q270" s="233"/>
      <c r="R270" s="233"/>
      <c r="S270" s="233"/>
      <c r="T270" s="234"/>
      <c r="U270" s="234"/>
      <c r="V270" s="234"/>
      <c r="W270" s="233"/>
      <c r="X270" s="234"/>
      <c r="Y270" s="234"/>
      <c r="Z270" s="225"/>
      <c r="AA270" s="225"/>
      <c r="AB270" s="225"/>
      <c r="AC270" s="225"/>
      <c r="AD270" s="225"/>
      <c r="AE270" s="225"/>
      <c r="AF270" s="225"/>
      <c r="AG270" s="225"/>
      <c r="AH270" s="225"/>
      <c r="AI270" s="225"/>
      <c r="AJ270" s="225"/>
      <c r="AK270" s="225"/>
      <c r="AL270" s="225"/>
      <c r="AM270" s="225"/>
      <c r="AN270" s="225"/>
      <c r="AO270" s="225"/>
      <c r="AP270" s="225"/>
      <c r="AQ270" s="225" t="s">
        <v>76</v>
      </c>
      <c r="AR270" s="225" t="s">
        <v>76</v>
      </c>
      <c r="AS270" s="225"/>
      <c r="AT270" s="225"/>
      <c r="AU270" s="225"/>
      <c r="AV270" s="225"/>
      <c r="AW270" s="225"/>
      <c r="AX270" s="225"/>
      <c r="AY270" s="225"/>
      <c r="AZ270" s="225"/>
      <c r="BA270" s="225"/>
      <c r="BB270" s="225"/>
      <c r="BC270" s="225"/>
      <c r="BD270" s="225"/>
      <c r="BE270" s="225"/>
      <c r="BF270" s="225"/>
      <c r="BG270" s="225"/>
      <c r="BH270" s="225"/>
      <c r="BI270" s="225"/>
      <c r="BJ270" s="225"/>
      <c r="BK270" s="225"/>
      <c r="BL270" s="225"/>
      <c r="BM270" s="171">
        <f>COUNTIF(O270:AA270,"P")</f>
        <v>0</v>
      </c>
      <c r="BN270" s="172">
        <f>COUNTIF(AB270:AM270,"P")</f>
        <v>0</v>
      </c>
      <c r="BO270" s="172">
        <f>COUNTIF(AN270:AZ270,"P")</f>
        <v>2</v>
      </c>
      <c r="BP270" s="172">
        <f>COUNTIF(BA270:BL270,"P")</f>
        <v>0</v>
      </c>
      <c r="BQ270" s="172">
        <f>SUM(BM270:BP270)</f>
        <v>2</v>
      </c>
      <c r="BR270" s="303" t="e">
        <f>+SUM(BM271)/(BM270)</f>
        <v>#DIV/0!</v>
      </c>
      <c r="BS270" s="303" t="e">
        <f>+SUM(BN271)/(BN270)</f>
        <v>#DIV/0!</v>
      </c>
      <c r="BT270" s="303">
        <f>+SUM(BO271)/(BO270)</f>
        <v>0</v>
      </c>
      <c r="BU270" s="303" t="e">
        <f>+SUM(BP271)/(BP270)</f>
        <v>#DIV/0!</v>
      </c>
      <c r="BV270" s="303">
        <f>+SUM(BQ271)/(BQ270)</f>
        <v>0</v>
      </c>
      <c r="BW270" s="149"/>
    </row>
    <row r="271" spans="1:78" s="205" customFormat="1" ht="18.75" hidden="1" customHeight="1" outlineLevel="1" x14ac:dyDescent="0.25">
      <c r="A271" s="231"/>
      <c r="B271" s="786"/>
      <c r="C271" s="646"/>
      <c r="D271" s="466"/>
      <c r="E271" s="695"/>
      <c r="F271" s="508"/>
      <c r="G271" s="211" t="s">
        <v>80</v>
      </c>
      <c r="H271" s="482"/>
      <c r="I271" s="356"/>
      <c r="J271" s="356"/>
      <c r="K271" s="356"/>
      <c r="L271" s="356"/>
      <c r="M271" s="362"/>
      <c r="N271" s="352"/>
      <c r="O271" s="235"/>
      <c r="P271" s="235"/>
      <c r="Q271" s="235"/>
      <c r="R271" s="235"/>
      <c r="S271" s="235"/>
      <c r="T271" s="236"/>
      <c r="U271" s="236"/>
      <c r="V271" s="236"/>
      <c r="W271" s="235"/>
      <c r="X271" s="236"/>
      <c r="Y271" s="236"/>
      <c r="Z271" s="174"/>
      <c r="AA271" s="174"/>
      <c r="AB271" s="174"/>
      <c r="AC271" s="174"/>
      <c r="AD271" s="174"/>
      <c r="AE271" s="174"/>
      <c r="AF271" s="174"/>
      <c r="AG271" s="174"/>
      <c r="AH271" s="174"/>
      <c r="AI271" s="174"/>
      <c r="AJ271" s="174"/>
      <c r="AK271" s="174"/>
      <c r="AL271" s="174"/>
      <c r="AM271" s="174"/>
      <c r="AN271" s="174"/>
      <c r="AO271" s="174"/>
      <c r="AP271" s="174"/>
      <c r="AQ271" s="174"/>
      <c r="AR271" s="174"/>
      <c r="AS271" s="174"/>
      <c r="AT271" s="174"/>
      <c r="AU271" s="174"/>
      <c r="AV271" s="174"/>
      <c r="AW271" s="174"/>
      <c r="AX271" s="174"/>
      <c r="AY271" s="174"/>
      <c r="AZ271" s="174"/>
      <c r="BA271" s="174"/>
      <c r="BB271" s="174"/>
      <c r="BC271" s="174"/>
      <c r="BD271" s="174"/>
      <c r="BE271" s="174"/>
      <c r="BF271" s="174"/>
      <c r="BG271" s="174"/>
      <c r="BH271" s="174"/>
      <c r="BI271" s="174"/>
      <c r="BJ271" s="174"/>
      <c r="BK271" s="174"/>
      <c r="BL271" s="174"/>
      <c r="BM271" s="175">
        <f>COUNTIF(O271:AA271,"E")</f>
        <v>0</v>
      </c>
      <c r="BN271" s="176">
        <f>COUNTIF(AB271:AM271,"E")</f>
        <v>0</v>
      </c>
      <c r="BO271" s="176">
        <f>COUNTIF(AN271:AZ271,"E")</f>
        <v>0</v>
      </c>
      <c r="BP271" s="176">
        <f>COUNTIF(BA271:BL271,"E")</f>
        <v>0</v>
      </c>
      <c r="BQ271" s="177">
        <f t="shared" si="154"/>
        <v>0</v>
      </c>
      <c r="BR271" s="303"/>
      <c r="BS271" s="303"/>
      <c r="BT271" s="303"/>
      <c r="BU271" s="303"/>
      <c r="BV271" s="303"/>
      <c r="BW271" s="149"/>
    </row>
    <row r="272" spans="1:78" s="205" customFormat="1" ht="18.75" hidden="1" customHeight="1" outlineLevel="1" x14ac:dyDescent="0.25">
      <c r="A272" s="231"/>
      <c r="B272" s="786"/>
      <c r="C272" s="646"/>
      <c r="D272" s="467" t="s">
        <v>324</v>
      </c>
      <c r="E272" s="484" t="s">
        <v>637</v>
      </c>
      <c r="F272" s="410" t="s">
        <v>325</v>
      </c>
      <c r="G272" s="211" t="s">
        <v>76</v>
      </c>
      <c r="H272" s="509" t="s">
        <v>77</v>
      </c>
      <c r="I272" s="353" t="s">
        <v>77</v>
      </c>
      <c r="J272" s="353"/>
      <c r="K272" s="353"/>
      <c r="L272" s="353" t="s">
        <v>77</v>
      </c>
      <c r="M272" s="361" t="s">
        <v>130</v>
      </c>
      <c r="N272" s="352" t="s">
        <v>79</v>
      </c>
      <c r="O272" s="237"/>
      <c r="P272" s="237"/>
      <c r="Q272" s="237"/>
      <c r="R272" s="211" t="s">
        <v>76</v>
      </c>
      <c r="S272" s="211" t="s">
        <v>76</v>
      </c>
      <c r="T272" s="234" t="s">
        <v>76</v>
      </c>
      <c r="U272" s="234" t="s">
        <v>76</v>
      </c>
      <c r="V272" s="238"/>
      <c r="W272" s="238"/>
      <c r="X272" s="238"/>
      <c r="Y272" s="238"/>
      <c r="Z272" s="238"/>
      <c r="AA272" s="170"/>
      <c r="AB272" s="170"/>
      <c r="AC272" s="170"/>
      <c r="AD272" s="170"/>
      <c r="AE272" s="238" t="s">
        <v>76</v>
      </c>
      <c r="AF272" s="170"/>
      <c r="AG272" s="170"/>
      <c r="AH272" s="170"/>
      <c r="AI272" s="238"/>
      <c r="AJ272" s="170"/>
      <c r="AK272" s="170"/>
      <c r="AL272" s="170"/>
      <c r="AM272" s="238"/>
      <c r="AN272" s="170"/>
      <c r="AO272" s="170"/>
      <c r="AP272" s="170"/>
      <c r="AQ272" s="170"/>
      <c r="AR272" s="238"/>
      <c r="AS272" s="170"/>
      <c r="AT272" s="170"/>
      <c r="AU272" s="170"/>
      <c r="AV272" s="170"/>
      <c r="AW272" s="170"/>
      <c r="AX272" s="170"/>
      <c r="AY272" s="170"/>
      <c r="AZ272" s="170"/>
      <c r="BA272" s="170"/>
      <c r="BB272" s="170"/>
      <c r="BC272" s="170"/>
      <c r="BD272" s="238"/>
      <c r="BE272" s="170"/>
      <c r="BF272" s="170"/>
      <c r="BG272" s="170"/>
      <c r="BH272" s="238"/>
      <c r="BI272" s="170"/>
      <c r="BJ272" s="170"/>
      <c r="BK272" s="170"/>
      <c r="BL272" s="170"/>
      <c r="BM272" s="171">
        <f>COUNTIF(O272:AA272,"P")</f>
        <v>4</v>
      </c>
      <c r="BN272" s="172">
        <f>COUNTIF(AB272:AM272,"P")</f>
        <v>1</v>
      </c>
      <c r="BO272" s="172">
        <f>COUNTIF(AN272:AZ272,"P")</f>
        <v>0</v>
      </c>
      <c r="BP272" s="172">
        <f>COUNTIF(BA272:BL272,"P")</f>
        <v>0</v>
      </c>
      <c r="BQ272" s="172">
        <f>SUM(BM272:BP272)</f>
        <v>5</v>
      </c>
      <c r="BR272" s="303">
        <f>+SUM(BM273)/(BM272)</f>
        <v>0</v>
      </c>
      <c r="BS272" s="303">
        <f>+SUM(BN273)/(BN272)</f>
        <v>0</v>
      </c>
      <c r="BT272" s="303" t="e">
        <f>+SUM(BO273)/(BO272)</f>
        <v>#DIV/0!</v>
      </c>
      <c r="BU272" s="303" t="e">
        <f>+SUM(BP273)/(BP272)</f>
        <v>#DIV/0!</v>
      </c>
      <c r="BV272" s="303">
        <f>+SUM(BQ273)/(BQ272)</f>
        <v>0</v>
      </c>
      <c r="BW272" s="149"/>
    </row>
    <row r="273" spans="1:78" s="205" customFormat="1" ht="18.75" hidden="1" customHeight="1" outlineLevel="1" x14ac:dyDescent="0.25">
      <c r="A273" s="231"/>
      <c r="B273" s="786"/>
      <c r="C273" s="646"/>
      <c r="D273" s="467"/>
      <c r="E273" s="485"/>
      <c r="F273" s="411"/>
      <c r="G273" s="211" t="s">
        <v>80</v>
      </c>
      <c r="H273" s="482"/>
      <c r="I273" s="356"/>
      <c r="J273" s="356"/>
      <c r="K273" s="356"/>
      <c r="L273" s="356"/>
      <c r="M273" s="362"/>
      <c r="N273" s="352"/>
      <c r="O273" s="235"/>
      <c r="P273" s="235"/>
      <c r="Q273" s="235"/>
      <c r="R273" s="235"/>
      <c r="S273" s="235"/>
      <c r="T273" s="236"/>
      <c r="U273" s="236"/>
      <c r="V273" s="236"/>
      <c r="W273" s="236"/>
      <c r="X273" s="236"/>
      <c r="Y273" s="236"/>
      <c r="Z273" s="174"/>
      <c r="AA273" s="174"/>
      <c r="AB273" s="174"/>
      <c r="AC273" s="174"/>
      <c r="AD273" s="174"/>
      <c r="AE273" s="174"/>
      <c r="AF273" s="174"/>
      <c r="AG273" s="174"/>
      <c r="AH273" s="174"/>
      <c r="AI273" s="174"/>
      <c r="AJ273" s="174"/>
      <c r="AK273" s="174"/>
      <c r="AL273" s="174"/>
      <c r="AM273" s="174"/>
      <c r="AN273" s="174"/>
      <c r="AO273" s="174"/>
      <c r="AP273" s="174"/>
      <c r="AQ273" s="174"/>
      <c r="AR273" s="174"/>
      <c r="AS273" s="174"/>
      <c r="AT273" s="174"/>
      <c r="AU273" s="174"/>
      <c r="AV273" s="174"/>
      <c r="AW273" s="174"/>
      <c r="AX273" s="174"/>
      <c r="AY273" s="174"/>
      <c r="AZ273" s="174"/>
      <c r="BA273" s="174"/>
      <c r="BB273" s="174"/>
      <c r="BC273" s="174"/>
      <c r="BD273" s="174"/>
      <c r="BE273" s="174"/>
      <c r="BF273" s="174"/>
      <c r="BG273" s="174"/>
      <c r="BH273" s="174"/>
      <c r="BI273" s="174"/>
      <c r="BJ273" s="174"/>
      <c r="BK273" s="174"/>
      <c r="BL273" s="174"/>
      <c r="BM273" s="175">
        <f>COUNTIF(O273:AA273,"E")</f>
        <v>0</v>
      </c>
      <c r="BN273" s="176">
        <f>COUNTIF(AB273:AM273,"E")</f>
        <v>0</v>
      </c>
      <c r="BO273" s="176">
        <f>COUNTIF(AN273:AZ273,"E")</f>
        <v>0</v>
      </c>
      <c r="BP273" s="176">
        <f>COUNTIF(BA273:BL273,"E")</f>
        <v>0</v>
      </c>
      <c r="BQ273" s="177">
        <f t="shared" si="154"/>
        <v>0</v>
      </c>
      <c r="BR273" s="303"/>
      <c r="BS273" s="303"/>
      <c r="BT273" s="303"/>
      <c r="BU273" s="303"/>
      <c r="BV273" s="303"/>
      <c r="BW273" s="149"/>
    </row>
    <row r="274" spans="1:78" s="205" customFormat="1" ht="20.25" hidden="1" customHeight="1" outlineLevel="1" x14ac:dyDescent="0.25">
      <c r="A274" s="576"/>
      <c r="B274" s="786"/>
      <c r="C274" s="646"/>
      <c r="D274" s="467"/>
      <c r="E274" s="484" t="s">
        <v>638</v>
      </c>
      <c r="F274" s="490" t="s">
        <v>326</v>
      </c>
      <c r="G274" s="211" t="s">
        <v>76</v>
      </c>
      <c r="H274" s="420" t="s">
        <v>77</v>
      </c>
      <c r="I274" s="353"/>
      <c r="J274" s="353"/>
      <c r="K274" s="353"/>
      <c r="L274" s="363" t="s">
        <v>77</v>
      </c>
      <c r="M274" s="361" t="s">
        <v>235</v>
      </c>
      <c r="N274" s="352" t="s">
        <v>79</v>
      </c>
      <c r="O274" s="233"/>
      <c r="P274" s="211"/>
      <c r="Q274" s="211"/>
      <c r="R274" s="211"/>
      <c r="S274" s="211"/>
      <c r="T274" s="211"/>
      <c r="U274" s="211"/>
      <c r="V274" s="211"/>
      <c r="W274" s="233"/>
      <c r="X274" s="234"/>
      <c r="Y274" s="234"/>
      <c r="Z274" s="225"/>
      <c r="AA274" s="225"/>
      <c r="AB274" s="225" t="s">
        <v>76</v>
      </c>
      <c r="AC274" s="225"/>
      <c r="AD274" s="225"/>
      <c r="AE274" s="225"/>
      <c r="AF274" s="225"/>
      <c r="AG274" s="225"/>
      <c r="AH274" s="225"/>
      <c r="AI274" s="225"/>
      <c r="AJ274" s="225"/>
      <c r="AK274" s="225"/>
      <c r="AL274" s="225"/>
      <c r="AM274" s="225"/>
      <c r="AN274" s="225" t="s">
        <v>76</v>
      </c>
      <c r="AO274" s="225"/>
      <c r="AP274" s="225"/>
      <c r="AQ274" s="225"/>
      <c r="AR274" s="225"/>
      <c r="AS274" s="225"/>
      <c r="AT274" s="225"/>
      <c r="AU274" s="225"/>
      <c r="AV274" s="225"/>
      <c r="AW274" s="225"/>
      <c r="AX274" s="225"/>
      <c r="AY274" s="225"/>
      <c r="AZ274" s="225"/>
      <c r="BA274" s="225" t="s">
        <v>76</v>
      </c>
      <c r="BB274" s="225"/>
      <c r="BC274" s="225"/>
      <c r="BD274" s="225"/>
      <c r="BE274" s="225"/>
      <c r="BF274" s="225"/>
      <c r="BG274" s="225"/>
      <c r="BH274" s="225"/>
      <c r="BI274" s="225"/>
      <c r="BJ274" s="211"/>
      <c r="BK274" s="225" t="s">
        <v>76</v>
      </c>
      <c r="BL274" s="225"/>
      <c r="BM274" s="171">
        <f>COUNTIF(O274:AA274,"P")</f>
        <v>0</v>
      </c>
      <c r="BN274" s="172">
        <f>COUNTIF(AB274:AM274,"P")</f>
        <v>1</v>
      </c>
      <c r="BO274" s="172">
        <f>COUNTIF(AN274:AZ274,"P")</f>
        <v>1</v>
      </c>
      <c r="BP274" s="172">
        <f>COUNTIF(BA274:BL274,"P")</f>
        <v>2</v>
      </c>
      <c r="BQ274" s="172">
        <f t="shared" ref="BQ274:BQ283" si="155">SUM(BM274:BP274)</f>
        <v>4</v>
      </c>
      <c r="BR274" s="303" t="e">
        <f>+SUM(BM275)/(BM274)</f>
        <v>#DIV/0!</v>
      </c>
      <c r="BS274" s="303">
        <f>+SUM(BN275)/(BN274)</f>
        <v>0</v>
      </c>
      <c r="BT274" s="303">
        <f>+SUM(BO275)/(BO274)</f>
        <v>0</v>
      </c>
      <c r="BU274" s="303">
        <f>+SUM(BP275)/(BP274)</f>
        <v>0</v>
      </c>
      <c r="BV274" s="303">
        <f>+SUM(BQ275)/(BQ274)</f>
        <v>0</v>
      </c>
      <c r="BW274" s="149"/>
    </row>
    <row r="275" spans="1:78" s="205" customFormat="1" ht="27" hidden="1" customHeight="1" outlineLevel="1" x14ac:dyDescent="0.25">
      <c r="A275" s="580"/>
      <c r="B275" s="786"/>
      <c r="C275" s="646"/>
      <c r="D275" s="467"/>
      <c r="E275" s="485"/>
      <c r="F275" s="491"/>
      <c r="G275" s="211" t="s">
        <v>80</v>
      </c>
      <c r="H275" s="421"/>
      <c r="I275" s="356"/>
      <c r="J275" s="356"/>
      <c r="K275" s="356"/>
      <c r="L275" s="363"/>
      <c r="M275" s="362"/>
      <c r="N275" s="352"/>
      <c r="O275" s="235"/>
      <c r="P275" s="235"/>
      <c r="Q275" s="235"/>
      <c r="R275" s="235"/>
      <c r="S275" s="235"/>
      <c r="T275" s="236"/>
      <c r="U275" s="236"/>
      <c r="V275" s="236"/>
      <c r="W275" s="235"/>
      <c r="X275" s="236"/>
      <c r="Y275" s="236"/>
      <c r="Z275" s="174"/>
      <c r="AA275" s="174"/>
      <c r="AB275" s="174"/>
      <c r="AC275" s="174"/>
      <c r="AD275" s="174"/>
      <c r="AE275" s="174"/>
      <c r="AF275" s="174"/>
      <c r="AG275" s="174"/>
      <c r="AH275" s="174"/>
      <c r="AI275" s="174"/>
      <c r="AJ275" s="174"/>
      <c r="AK275" s="174"/>
      <c r="AL275" s="174"/>
      <c r="AM275" s="174"/>
      <c r="AN275" s="174"/>
      <c r="AO275" s="174"/>
      <c r="AP275" s="174"/>
      <c r="AQ275" s="174"/>
      <c r="AR275" s="174"/>
      <c r="AS275" s="174"/>
      <c r="AT275" s="174"/>
      <c r="AU275" s="174"/>
      <c r="AV275" s="174"/>
      <c r="AW275" s="174"/>
      <c r="AX275" s="174"/>
      <c r="AY275" s="174"/>
      <c r="AZ275" s="174"/>
      <c r="BA275" s="174"/>
      <c r="BB275" s="174"/>
      <c r="BC275" s="174"/>
      <c r="BD275" s="174"/>
      <c r="BE275" s="174"/>
      <c r="BF275" s="174"/>
      <c r="BG275" s="174"/>
      <c r="BH275" s="174"/>
      <c r="BI275" s="174"/>
      <c r="BJ275" s="174"/>
      <c r="BK275" s="174"/>
      <c r="BL275" s="174"/>
      <c r="BM275" s="175">
        <f>COUNTIF(O275:AA275,"E")</f>
        <v>0</v>
      </c>
      <c r="BN275" s="176">
        <f>COUNTIF(AB275:AM275,"E")</f>
        <v>0</v>
      </c>
      <c r="BO275" s="176">
        <f>COUNTIF(AN275:AZ275,"E")</f>
        <v>0</v>
      </c>
      <c r="BP275" s="176">
        <f>COUNTIF(BA275:BL275,"E")</f>
        <v>0</v>
      </c>
      <c r="BQ275" s="177">
        <f t="shared" si="155"/>
        <v>0</v>
      </c>
      <c r="BR275" s="303"/>
      <c r="BS275" s="303"/>
      <c r="BT275" s="303"/>
      <c r="BU275" s="303"/>
      <c r="BV275" s="303"/>
      <c r="BW275" s="149"/>
    </row>
    <row r="276" spans="1:78" s="205" customFormat="1" ht="19.5" hidden="1" customHeight="1" outlineLevel="1" x14ac:dyDescent="0.25">
      <c r="A276" s="576"/>
      <c r="B276" s="786"/>
      <c r="C276" s="646"/>
      <c r="D276" s="467"/>
      <c r="E276" s="744" t="s">
        <v>322</v>
      </c>
      <c r="F276" s="410"/>
      <c r="G276" s="211" t="s">
        <v>76</v>
      </c>
      <c r="H276" s="420" t="s">
        <v>77</v>
      </c>
      <c r="I276" s="353"/>
      <c r="J276" s="353" t="s">
        <v>77</v>
      </c>
      <c r="K276" s="353" t="s">
        <v>77</v>
      </c>
      <c r="L276" s="363" t="s">
        <v>77</v>
      </c>
      <c r="M276" s="361" t="s">
        <v>235</v>
      </c>
      <c r="N276" s="352" t="s">
        <v>327</v>
      </c>
      <c r="O276" s="233"/>
      <c r="P276" s="233"/>
      <c r="Q276" s="233"/>
      <c r="R276" s="233"/>
      <c r="S276" s="233"/>
      <c r="T276" s="234"/>
      <c r="U276" s="168"/>
      <c r="V276" s="234"/>
      <c r="W276" s="233"/>
      <c r="X276" s="234"/>
      <c r="Y276" s="234"/>
      <c r="Z276" s="225"/>
      <c r="AA276" s="225"/>
      <c r="AB276" s="234"/>
      <c r="AC276" s="234"/>
      <c r="AD276" s="234"/>
      <c r="AE276" s="211"/>
      <c r="AF276" s="211"/>
      <c r="AG276" s="211"/>
      <c r="AH276" s="211"/>
      <c r="AI276" s="234"/>
      <c r="AJ276" s="234"/>
      <c r="AK276" s="234"/>
      <c r="AL276" s="234"/>
      <c r="AM276" s="225"/>
      <c r="AN276" s="234"/>
      <c r="AO276" s="234"/>
      <c r="AP276" s="234"/>
      <c r="AQ276" s="225" t="s">
        <v>76</v>
      </c>
      <c r="AR276" s="225" t="s">
        <v>76</v>
      </c>
      <c r="AS276" s="234"/>
      <c r="AT276" s="234"/>
      <c r="AU276" s="211"/>
      <c r="AV276" s="211"/>
      <c r="AW276" s="211"/>
      <c r="AX276" s="211"/>
      <c r="AY276" s="211"/>
      <c r="AZ276" s="211"/>
      <c r="BA276" s="234"/>
      <c r="BB276" s="234"/>
      <c r="BC276" s="234"/>
      <c r="BD276" s="234"/>
      <c r="BE276" s="234"/>
      <c r="BF276" s="234"/>
      <c r="BG276" s="234"/>
      <c r="BH276" s="234"/>
      <c r="BI276" s="234"/>
      <c r="BJ276" s="225"/>
      <c r="BK276" s="234"/>
      <c r="BL276" s="234"/>
      <c r="BM276" s="171">
        <f>COUNTIF(O276:AA276,"P")</f>
        <v>0</v>
      </c>
      <c r="BN276" s="172">
        <f>COUNTIF(AB276:AM276,"P")</f>
        <v>0</v>
      </c>
      <c r="BO276" s="172">
        <f>COUNTIF(AN276:AZ276,"P")</f>
        <v>2</v>
      </c>
      <c r="BP276" s="172">
        <f>COUNTIF(BA276:BL276,"P")</f>
        <v>0</v>
      </c>
      <c r="BQ276" s="172">
        <f t="shared" si="155"/>
        <v>2</v>
      </c>
      <c r="BR276" s="303" t="e">
        <f>+SUM(BM277)/(BM276)</f>
        <v>#DIV/0!</v>
      </c>
      <c r="BS276" s="303" t="e">
        <f>+SUM(BN277)/(BN276)</f>
        <v>#DIV/0!</v>
      </c>
      <c r="BT276" s="303">
        <f>+SUM(BO277)/(BO276)</f>
        <v>0</v>
      </c>
      <c r="BU276" s="303" t="e">
        <f>+SUM(BP277)/(BP276)</f>
        <v>#DIV/0!</v>
      </c>
      <c r="BV276" s="303">
        <f>+SUM(BQ277)/(BQ276)</f>
        <v>0</v>
      </c>
      <c r="BW276" s="149"/>
    </row>
    <row r="277" spans="1:78" s="205" customFormat="1" ht="18.75" hidden="1" customHeight="1" outlineLevel="1" x14ac:dyDescent="0.25">
      <c r="A277" s="580"/>
      <c r="B277" s="786"/>
      <c r="C277" s="646"/>
      <c r="D277" s="467"/>
      <c r="E277" s="635"/>
      <c r="F277" s="411"/>
      <c r="G277" s="211" t="s">
        <v>80</v>
      </c>
      <c r="H277" s="421"/>
      <c r="I277" s="356"/>
      <c r="J277" s="356"/>
      <c r="K277" s="356"/>
      <c r="L277" s="363"/>
      <c r="M277" s="362"/>
      <c r="N277" s="352"/>
      <c r="O277" s="235"/>
      <c r="P277" s="235"/>
      <c r="Q277" s="235"/>
      <c r="R277" s="235"/>
      <c r="S277" s="235"/>
      <c r="T277" s="236"/>
      <c r="U277" s="236"/>
      <c r="V277" s="236"/>
      <c r="W277" s="235"/>
      <c r="X277" s="236"/>
      <c r="Y277" s="236"/>
      <c r="Z277" s="174"/>
      <c r="AA277" s="174"/>
      <c r="AB277" s="174"/>
      <c r="AC277" s="174"/>
      <c r="AD277" s="174"/>
      <c r="AE277" s="174"/>
      <c r="AF277" s="174"/>
      <c r="AG277" s="174"/>
      <c r="AH277" s="174"/>
      <c r="AI277" s="174"/>
      <c r="AJ277" s="174"/>
      <c r="AK277" s="174"/>
      <c r="AL277" s="174"/>
      <c r="AM277" s="174"/>
      <c r="AN277" s="174"/>
      <c r="AO277" s="174"/>
      <c r="AP277" s="174"/>
      <c r="AQ277" s="174"/>
      <c r="AR277" s="174"/>
      <c r="AS277" s="174"/>
      <c r="AT277" s="174"/>
      <c r="AU277" s="174"/>
      <c r="AV277" s="174"/>
      <c r="AW277" s="174"/>
      <c r="AX277" s="174"/>
      <c r="AY277" s="174"/>
      <c r="AZ277" s="174"/>
      <c r="BA277" s="174"/>
      <c r="BB277" s="174"/>
      <c r="BC277" s="174"/>
      <c r="BD277" s="174"/>
      <c r="BE277" s="174"/>
      <c r="BF277" s="174"/>
      <c r="BG277" s="174"/>
      <c r="BH277" s="174"/>
      <c r="BI277" s="174"/>
      <c r="BJ277" s="174"/>
      <c r="BK277" s="174"/>
      <c r="BL277" s="174"/>
      <c r="BM277" s="175">
        <f>COUNTIF(O277:AA277,"E")</f>
        <v>0</v>
      </c>
      <c r="BN277" s="176">
        <f>COUNTIF(AB277:AM277,"E")</f>
        <v>0</v>
      </c>
      <c r="BO277" s="176">
        <f>COUNTIF(AN277:AZ277,"E")</f>
        <v>0</v>
      </c>
      <c r="BP277" s="176">
        <f>COUNTIF(BA277:BL277,"E")</f>
        <v>0</v>
      </c>
      <c r="BQ277" s="177">
        <f t="shared" si="155"/>
        <v>0</v>
      </c>
      <c r="BR277" s="303"/>
      <c r="BS277" s="303"/>
      <c r="BT277" s="303"/>
      <c r="BU277" s="303"/>
      <c r="BV277" s="303"/>
      <c r="BW277" s="149"/>
    </row>
    <row r="278" spans="1:78" s="205" customFormat="1" ht="21" hidden="1" customHeight="1" outlineLevel="1" x14ac:dyDescent="0.25">
      <c r="A278" s="231"/>
      <c r="B278" s="786"/>
      <c r="C278" s="646"/>
      <c r="D278" s="467"/>
      <c r="E278" s="634" t="s">
        <v>639</v>
      </c>
      <c r="F278" s="264" t="s">
        <v>263</v>
      </c>
      <c r="G278" s="211" t="s">
        <v>76</v>
      </c>
      <c r="H278" s="420" t="s">
        <v>77</v>
      </c>
      <c r="I278" s="353"/>
      <c r="J278" s="353"/>
      <c r="K278" s="353"/>
      <c r="L278" s="363" t="s">
        <v>77</v>
      </c>
      <c r="M278" s="361" t="s">
        <v>235</v>
      </c>
      <c r="N278" s="311" t="s">
        <v>328</v>
      </c>
      <c r="O278" s="233"/>
      <c r="P278" s="233"/>
      <c r="Q278" s="233"/>
      <c r="R278" s="237" t="s">
        <v>76</v>
      </c>
      <c r="S278" s="237"/>
      <c r="T278" s="238"/>
      <c r="U278" s="238"/>
      <c r="V278" s="238" t="s">
        <v>76</v>
      </c>
      <c r="W278" s="238" t="s">
        <v>76</v>
      </c>
      <c r="X278" s="238"/>
      <c r="Y278" s="238"/>
      <c r="Z278" s="170"/>
      <c r="AA278" s="170"/>
      <c r="AB278" s="170"/>
      <c r="AC278" s="170"/>
      <c r="AD278" s="170"/>
      <c r="AE278" s="170" t="s">
        <v>76</v>
      </c>
      <c r="AF278" s="170" t="s">
        <v>76</v>
      </c>
      <c r="AG278" s="170"/>
      <c r="AH278" s="170"/>
      <c r="AI278" s="170"/>
      <c r="AJ278" s="170"/>
      <c r="AK278" s="170"/>
      <c r="AL278" s="170"/>
      <c r="AM278" s="170"/>
      <c r="AN278" s="170"/>
      <c r="AO278" s="170"/>
      <c r="AP278" s="170"/>
      <c r="AQ278" s="170"/>
      <c r="AR278" s="170"/>
      <c r="AS278" s="170"/>
      <c r="AT278" s="170"/>
      <c r="AU278" s="170"/>
      <c r="AV278" s="170"/>
      <c r="AW278" s="170"/>
      <c r="AX278" s="170"/>
      <c r="AY278" s="170" t="s">
        <v>76</v>
      </c>
      <c r="AZ278" s="170"/>
      <c r="BA278" s="170"/>
      <c r="BB278" s="170"/>
      <c r="BC278" s="170" t="s">
        <v>76</v>
      </c>
      <c r="BD278" s="170"/>
      <c r="BE278" s="170"/>
      <c r="BF278" s="170" t="s">
        <v>76</v>
      </c>
      <c r="BG278" s="170"/>
      <c r="BH278" s="170"/>
      <c r="BI278" s="170"/>
      <c r="BJ278" s="170"/>
      <c r="BK278" s="170"/>
      <c r="BL278" s="170"/>
      <c r="BM278" s="171">
        <f>COUNTIF(O278:AA278,"P")</f>
        <v>3</v>
      </c>
      <c r="BN278" s="172">
        <f>COUNTIF(AB278:AM278,"P")</f>
        <v>2</v>
      </c>
      <c r="BO278" s="172">
        <f>COUNTIF(AN278:AZ278,"P")</f>
        <v>1</v>
      </c>
      <c r="BP278" s="172">
        <f>COUNTIF(BA278:BL278,"P")</f>
        <v>2</v>
      </c>
      <c r="BQ278" s="172">
        <f>SUM(BM278:BP278)</f>
        <v>8</v>
      </c>
      <c r="BR278" s="203"/>
      <c r="BS278" s="203"/>
      <c r="BT278" s="203"/>
      <c r="BU278" s="203"/>
      <c r="BV278" s="203"/>
      <c r="BW278" s="149"/>
    </row>
    <row r="279" spans="1:78" s="205" customFormat="1" ht="19.5" hidden="1" customHeight="1" outlineLevel="1" x14ac:dyDescent="0.25">
      <c r="A279" s="231"/>
      <c r="B279" s="786"/>
      <c r="C279" s="646"/>
      <c r="D279" s="467"/>
      <c r="E279" s="635"/>
      <c r="F279" s="264" t="s">
        <v>264</v>
      </c>
      <c r="G279" s="211" t="s">
        <v>80</v>
      </c>
      <c r="H279" s="421"/>
      <c r="I279" s="356"/>
      <c r="J279" s="356"/>
      <c r="K279" s="356"/>
      <c r="L279" s="363"/>
      <c r="M279" s="362"/>
      <c r="N279" s="312"/>
      <c r="O279" s="235"/>
      <c r="P279" s="235"/>
      <c r="Q279" s="235"/>
      <c r="R279" s="235"/>
      <c r="S279" s="235"/>
      <c r="T279" s="236"/>
      <c r="U279" s="236"/>
      <c r="V279" s="236"/>
      <c r="W279" s="235"/>
      <c r="X279" s="236"/>
      <c r="Y279" s="236"/>
      <c r="Z279" s="174"/>
      <c r="AA279" s="174"/>
      <c r="AB279" s="174"/>
      <c r="AC279" s="174"/>
      <c r="AD279" s="174"/>
      <c r="AE279" s="174"/>
      <c r="AF279" s="174"/>
      <c r="AG279" s="174"/>
      <c r="AH279" s="174"/>
      <c r="AI279" s="174"/>
      <c r="AJ279" s="174"/>
      <c r="AK279" s="174"/>
      <c r="AL279" s="174"/>
      <c r="AM279" s="174"/>
      <c r="AN279" s="174"/>
      <c r="AO279" s="174"/>
      <c r="AP279" s="174"/>
      <c r="AQ279" s="174"/>
      <c r="AR279" s="174"/>
      <c r="AS279" s="174"/>
      <c r="AT279" s="174"/>
      <c r="AU279" s="174"/>
      <c r="AV279" s="174"/>
      <c r="AW279" s="174"/>
      <c r="AX279" s="174"/>
      <c r="AY279" s="174"/>
      <c r="AZ279" s="174"/>
      <c r="BA279" s="174"/>
      <c r="BB279" s="174"/>
      <c r="BC279" s="174"/>
      <c r="BD279" s="174"/>
      <c r="BE279" s="174"/>
      <c r="BF279" s="174"/>
      <c r="BG279" s="174"/>
      <c r="BH279" s="174"/>
      <c r="BI279" s="174"/>
      <c r="BJ279" s="174"/>
      <c r="BK279" s="174"/>
      <c r="BL279" s="174"/>
      <c r="BM279" s="175">
        <f>COUNTIF(O279:AA279,"E")</f>
        <v>0</v>
      </c>
      <c r="BN279" s="176">
        <f>COUNTIF(AB279:AM279,"E")</f>
        <v>0</v>
      </c>
      <c r="BO279" s="176">
        <f>COUNTIF(AN279:AZ279,"E")</f>
        <v>0</v>
      </c>
      <c r="BP279" s="176">
        <f>COUNTIF(BA279:BL279,"E")</f>
        <v>0</v>
      </c>
      <c r="BQ279" s="177">
        <f t="shared" si="155"/>
        <v>0</v>
      </c>
      <c r="BR279" s="203"/>
      <c r="BS279" s="203"/>
      <c r="BT279" s="203"/>
      <c r="BU279" s="203"/>
      <c r="BV279" s="203"/>
      <c r="BW279" s="149"/>
    </row>
    <row r="280" spans="1:78" s="205" customFormat="1" ht="18.75" hidden="1" customHeight="1" outlineLevel="1" x14ac:dyDescent="0.25">
      <c r="A280" s="231"/>
      <c r="B280" s="786"/>
      <c r="C280" s="646"/>
      <c r="D280" s="467"/>
      <c r="E280" s="490" t="s">
        <v>329</v>
      </c>
      <c r="F280" s="507" t="s">
        <v>323</v>
      </c>
      <c r="G280" s="211" t="s">
        <v>76</v>
      </c>
      <c r="H280" s="420" t="s">
        <v>77</v>
      </c>
      <c r="I280" s="353"/>
      <c r="J280" s="353"/>
      <c r="K280" s="353"/>
      <c r="L280" s="363" t="s">
        <v>77</v>
      </c>
      <c r="M280" s="361" t="s">
        <v>235</v>
      </c>
      <c r="N280" s="311" t="s">
        <v>328</v>
      </c>
      <c r="O280" s="233"/>
      <c r="P280" s="233"/>
      <c r="Q280" s="233"/>
      <c r="R280" s="233" t="s">
        <v>76</v>
      </c>
      <c r="S280" s="233"/>
      <c r="T280" s="234"/>
      <c r="U280" s="234" t="s">
        <v>76</v>
      </c>
      <c r="V280" s="234"/>
      <c r="W280" s="233"/>
      <c r="X280" s="234"/>
      <c r="Y280" s="234" t="s">
        <v>76</v>
      </c>
      <c r="Z280" s="225"/>
      <c r="AA280" s="225"/>
      <c r="AB280" s="225"/>
      <c r="AC280" s="225"/>
      <c r="AD280" s="225" t="s">
        <v>76</v>
      </c>
      <c r="AE280" s="225"/>
      <c r="AF280" s="225"/>
      <c r="AG280" s="225"/>
      <c r="AH280" s="225" t="s">
        <v>76</v>
      </c>
      <c r="AI280" s="225"/>
      <c r="AJ280" s="225"/>
      <c r="AK280" s="225"/>
      <c r="AL280" s="225" t="s">
        <v>76</v>
      </c>
      <c r="AM280" s="225"/>
      <c r="AN280" s="225"/>
      <c r="AO280" s="225"/>
      <c r="AP280" s="225" t="s">
        <v>76</v>
      </c>
      <c r="AQ280" s="225"/>
      <c r="AR280" s="225"/>
      <c r="AS280" s="225"/>
      <c r="AT280" s="225"/>
      <c r="AU280" s="225" t="s">
        <v>76</v>
      </c>
      <c r="AV280" s="225"/>
      <c r="AW280" s="225"/>
      <c r="AX280" s="225"/>
      <c r="AY280" s="225" t="s">
        <v>76</v>
      </c>
      <c r="AZ280" s="225"/>
      <c r="BA280" s="225"/>
      <c r="BB280" s="225"/>
      <c r="BC280" s="225" t="s">
        <v>76</v>
      </c>
      <c r="BD280" s="225"/>
      <c r="BE280" s="225"/>
      <c r="BF280" s="225"/>
      <c r="BG280" s="225"/>
      <c r="BH280" s="225" t="s">
        <v>76</v>
      </c>
      <c r="BI280" s="225"/>
      <c r="BJ280" s="225"/>
      <c r="BK280" s="225"/>
      <c r="BL280" s="225"/>
      <c r="BM280" s="171">
        <f>COUNTIF(O280:AA280,"P")</f>
        <v>3</v>
      </c>
      <c r="BN280" s="172">
        <f>COUNTIF(AB280:AM280,"P")</f>
        <v>3</v>
      </c>
      <c r="BO280" s="172">
        <f>COUNTIF(AN280:AZ280,"P")</f>
        <v>3</v>
      </c>
      <c r="BP280" s="172">
        <f>COUNTIF(BA280:BL280,"P")</f>
        <v>2</v>
      </c>
      <c r="BQ280" s="172">
        <f>SUM(BM280:BP280)</f>
        <v>11</v>
      </c>
      <c r="BR280" s="203"/>
      <c r="BS280" s="203"/>
      <c r="BT280" s="203"/>
      <c r="BU280" s="203"/>
      <c r="BV280" s="203"/>
      <c r="BW280" s="149"/>
    </row>
    <row r="281" spans="1:78" s="205" customFormat="1" ht="14.25" hidden="1" customHeight="1" outlineLevel="1" x14ac:dyDescent="0.25">
      <c r="A281" s="231"/>
      <c r="B281" s="786"/>
      <c r="C281" s="646"/>
      <c r="D281" s="467"/>
      <c r="E281" s="491"/>
      <c r="F281" s="508"/>
      <c r="G281" s="211" t="s">
        <v>80</v>
      </c>
      <c r="H281" s="421"/>
      <c r="I281" s="356"/>
      <c r="J281" s="356"/>
      <c r="K281" s="356"/>
      <c r="L281" s="363"/>
      <c r="M281" s="362"/>
      <c r="N281" s="312"/>
      <c r="O281" s="235"/>
      <c r="P281" s="235"/>
      <c r="Q281" s="235"/>
      <c r="R281" s="235"/>
      <c r="S281" s="235"/>
      <c r="T281" s="236"/>
      <c r="U281" s="236"/>
      <c r="V281" s="236"/>
      <c r="W281" s="235"/>
      <c r="X281" s="236"/>
      <c r="Y281" s="236"/>
      <c r="Z281" s="174"/>
      <c r="AA281" s="174"/>
      <c r="AB281" s="174"/>
      <c r="AC281" s="174"/>
      <c r="AD281" s="174"/>
      <c r="AE281" s="174"/>
      <c r="AF281" s="174"/>
      <c r="AG281" s="174"/>
      <c r="AH281" s="174"/>
      <c r="AI281" s="174"/>
      <c r="AJ281" s="174"/>
      <c r="AK281" s="174"/>
      <c r="AL281" s="174"/>
      <c r="AM281" s="174"/>
      <c r="AN281" s="174"/>
      <c r="AO281" s="174"/>
      <c r="AP281" s="174"/>
      <c r="AQ281" s="174"/>
      <c r="AR281" s="174"/>
      <c r="AS281" s="174"/>
      <c r="AT281" s="174"/>
      <c r="AU281" s="174"/>
      <c r="AV281" s="174"/>
      <c r="AW281" s="174"/>
      <c r="AX281" s="174"/>
      <c r="AY281" s="174"/>
      <c r="AZ281" s="174"/>
      <c r="BA281" s="174"/>
      <c r="BB281" s="174"/>
      <c r="BC281" s="174"/>
      <c r="BD281" s="174"/>
      <c r="BE281" s="174"/>
      <c r="BF281" s="174"/>
      <c r="BG281" s="174"/>
      <c r="BH281" s="174"/>
      <c r="BI281" s="174"/>
      <c r="BJ281" s="174"/>
      <c r="BK281" s="174"/>
      <c r="BL281" s="174"/>
      <c r="BM281" s="175">
        <f>COUNTIF(O281:AA281,"E")</f>
        <v>0</v>
      </c>
      <c r="BN281" s="176">
        <f>COUNTIF(AB281:AM281,"E")</f>
        <v>0</v>
      </c>
      <c r="BO281" s="176">
        <f>COUNTIF(AN281:AZ281,"E")</f>
        <v>0</v>
      </c>
      <c r="BP281" s="176">
        <f>COUNTIF(BA281:BL281,"E")</f>
        <v>0</v>
      </c>
      <c r="BQ281" s="177">
        <f t="shared" si="155"/>
        <v>0</v>
      </c>
      <c r="BR281" s="203"/>
      <c r="BS281" s="203"/>
      <c r="BT281" s="203"/>
      <c r="BU281" s="203"/>
      <c r="BV281" s="203"/>
      <c r="BW281" s="149"/>
    </row>
    <row r="282" spans="1:78" s="180" customFormat="1" ht="18.75" hidden="1" customHeight="1" outlineLevel="1" x14ac:dyDescent="0.25">
      <c r="A282" s="228"/>
      <c r="B282" s="786"/>
      <c r="C282" s="646"/>
      <c r="D282" s="467"/>
      <c r="E282" s="744" t="s">
        <v>210</v>
      </c>
      <c r="F282" s="510" t="s">
        <v>330</v>
      </c>
      <c r="G282" s="212" t="s">
        <v>76</v>
      </c>
      <c r="H282" s="420" t="s">
        <v>77</v>
      </c>
      <c r="I282" s="353"/>
      <c r="J282" s="353"/>
      <c r="K282" s="353" t="s">
        <v>77</v>
      </c>
      <c r="L282" s="363" t="s">
        <v>77</v>
      </c>
      <c r="M282" s="361" t="s">
        <v>235</v>
      </c>
      <c r="N282" s="352" t="s">
        <v>79</v>
      </c>
      <c r="O282" s="237"/>
      <c r="P282" s="237"/>
      <c r="Q282" s="237"/>
      <c r="R282" s="237"/>
      <c r="S282" s="237"/>
      <c r="T282" s="237"/>
      <c r="U282" s="237"/>
      <c r="V282" s="237"/>
      <c r="W282" s="237"/>
      <c r="X282" s="237"/>
      <c r="Y282" s="237"/>
      <c r="Z282" s="237"/>
      <c r="AA282" s="237"/>
      <c r="AB282" s="237" t="s">
        <v>76</v>
      </c>
      <c r="AC282" s="237"/>
      <c r="AD282" s="237"/>
      <c r="AE282" s="237"/>
      <c r="AF282" s="237"/>
      <c r="AG282" s="237"/>
      <c r="AH282" s="237"/>
      <c r="AI282" s="237"/>
      <c r="AJ282" s="237"/>
      <c r="AK282" s="237"/>
      <c r="AL282" s="237"/>
      <c r="AM282" s="237"/>
      <c r="AN282" s="237" t="s">
        <v>76</v>
      </c>
      <c r="AO282" s="237"/>
      <c r="AP282" s="237"/>
      <c r="AQ282" s="237"/>
      <c r="AR282" s="237"/>
      <c r="AS282" s="237"/>
      <c r="AT282" s="237"/>
      <c r="AU282" s="237"/>
      <c r="AV282" s="237"/>
      <c r="AW282" s="237"/>
      <c r="AX282" s="237"/>
      <c r="AY282" s="237"/>
      <c r="AZ282" s="237"/>
      <c r="BA282" s="237" t="s">
        <v>76</v>
      </c>
      <c r="BB282" s="237"/>
      <c r="BC282" s="237"/>
      <c r="BD282" s="237"/>
      <c r="BE282" s="237"/>
      <c r="BF282" s="237"/>
      <c r="BG282" s="237"/>
      <c r="BH282" s="237"/>
      <c r="BI282" s="237"/>
      <c r="BJ282" s="237"/>
      <c r="BK282" s="237" t="s">
        <v>76</v>
      </c>
      <c r="BL282" s="237"/>
      <c r="BM282" s="171">
        <f>COUNTIF(O282:AA282,"P")</f>
        <v>0</v>
      </c>
      <c r="BN282" s="172">
        <f>COUNTIF(AB278:AM278,"P")</f>
        <v>2</v>
      </c>
      <c r="BO282" s="172">
        <f>COUNTIF(AN278:AZ278,"P")</f>
        <v>1</v>
      </c>
      <c r="BP282" s="172">
        <f>COUNTIF(BA278:BL278,"P")</f>
        <v>2</v>
      </c>
      <c r="BQ282" s="172">
        <f t="shared" si="155"/>
        <v>5</v>
      </c>
      <c r="BR282" s="303" t="e">
        <f>+SUM(BM283)/(BM282)</f>
        <v>#DIV/0!</v>
      </c>
      <c r="BS282" s="303">
        <f>+SUM(BN283)/(BN282)</f>
        <v>0</v>
      </c>
      <c r="BT282" s="303">
        <f>+SUM(BO283)/(BO282)</f>
        <v>0</v>
      </c>
      <c r="BU282" s="303">
        <f>+SUM(BP283)/(BP282)</f>
        <v>0</v>
      </c>
      <c r="BV282" s="303">
        <f>+SUM(BQ283)/(BQ282)</f>
        <v>0</v>
      </c>
      <c r="BW282" s="179"/>
      <c r="BX282" s="205"/>
      <c r="BY282" s="205"/>
      <c r="BZ282" s="205"/>
    </row>
    <row r="283" spans="1:78" s="205" customFormat="1" ht="18.75" hidden="1" customHeight="1" outlineLevel="1" x14ac:dyDescent="0.25">
      <c r="A283" s="231"/>
      <c r="B283" s="786"/>
      <c r="C283" s="646"/>
      <c r="D283" s="467"/>
      <c r="E283" s="635"/>
      <c r="F283" s="511"/>
      <c r="G283" s="211" t="s">
        <v>80</v>
      </c>
      <c r="H283" s="421"/>
      <c r="I283" s="356"/>
      <c r="J283" s="356"/>
      <c r="K283" s="356"/>
      <c r="L283" s="363"/>
      <c r="M283" s="362"/>
      <c r="N283" s="352"/>
      <c r="O283" s="235"/>
      <c r="P283" s="235"/>
      <c r="Q283" s="235"/>
      <c r="R283" s="235"/>
      <c r="S283" s="235"/>
      <c r="T283" s="236"/>
      <c r="U283" s="236"/>
      <c r="V283" s="236"/>
      <c r="W283" s="236"/>
      <c r="X283" s="236"/>
      <c r="Y283" s="236"/>
      <c r="Z283" s="174"/>
      <c r="AA283" s="174"/>
      <c r="AB283" s="174"/>
      <c r="AC283" s="174"/>
      <c r="AD283" s="174"/>
      <c r="AE283" s="174"/>
      <c r="AF283" s="174"/>
      <c r="AG283" s="174"/>
      <c r="AH283" s="174"/>
      <c r="AI283" s="174"/>
      <c r="AJ283" s="174"/>
      <c r="AK283" s="174"/>
      <c r="AL283" s="174"/>
      <c r="AM283" s="174"/>
      <c r="AN283" s="174"/>
      <c r="AO283" s="174"/>
      <c r="AP283" s="174"/>
      <c r="AQ283" s="174"/>
      <c r="AR283" s="174"/>
      <c r="AS283" s="174"/>
      <c r="AT283" s="174"/>
      <c r="AU283" s="174"/>
      <c r="AV283" s="174"/>
      <c r="AW283" s="174"/>
      <c r="AX283" s="174"/>
      <c r="AY283" s="174"/>
      <c r="AZ283" s="174"/>
      <c r="BA283" s="174"/>
      <c r="BB283" s="174"/>
      <c r="BC283" s="174"/>
      <c r="BD283" s="174"/>
      <c r="BE283" s="174"/>
      <c r="BF283" s="174"/>
      <c r="BG283" s="174"/>
      <c r="BH283" s="174"/>
      <c r="BI283" s="174"/>
      <c r="BJ283" s="174"/>
      <c r="BK283" s="174"/>
      <c r="BL283" s="174"/>
      <c r="BM283" s="175">
        <f>COUNTIF(O283:AA283,"E")</f>
        <v>0</v>
      </c>
      <c r="BN283" s="176">
        <f>COUNTIF(AB283:AM283,"E")</f>
        <v>0</v>
      </c>
      <c r="BO283" s="176">
        <f>COUNTIF(AN283:AZ283,"E")</f>
        <v>0</v>
      </c>
      <c r="BP283" s="176">
        <f>COUNTIF(BA283:BL283,"E")</f>
        <v>0</v>
      </c>
      <c r="BQ283" s="177">
        <f t="shared" si="155"/>
        <v>0</v>
      </c>
      <c r="BR283" s="303"/>
      <c r="BS283" s="303"/>
      <c r="BT283" s="303"/>
      <c r="BU283" s="303"/>
      <c r="BV283" s="303"/>
      <c r="BW283" s="149"/>
    </row>
    <row r="284" spans="1:78" s="205" customFormat="1" ht="33.75" customHeight="1" collapsed="1" thickBot="1" x14ac:dyDescent="0.3">
      <c r="A284" s="576"/>
      <c r="B284" s="786"/>
      <c r="C284" s="683"/>
      <c r="D284" s="758" t="s">
        <v>331</v>
      </c>
      <c r="E284" s="741" t="s">
        <v>640</v>
      </c>
      <c r="F284" s="509" t="s">
        <v>302</v>
      </c>
      <c r="G284" s="160" t="s">
        <v>76</v>
      </c>
      <c r="H284" s="363" t="s">
        <v>77</v>
      </c>
      <c r="I284" s="363" t="s">
        <v>77</v>
      </c>
      <c r="J284" s="363" t="s">
        <v>77</v>
      </c>
      <c r="K284" s="363" t="s">
        <v>77</v>
      </c>
      <c r="L284" s="363" t="s">
        <v>77</v>
      </c>
      <c r="M284" s="361" t="s">
        <v>332</v>
      </c>
      <c r="N284" s="352" t="s">
        <v>79</v>
      </c>
      <c r="O284" s="165">
        <f>COUNTIF(O286:O303,"P")</f>
        <v>2</v>
      </c>
      <c r="P284" s="165">
        <f t="shared" ref="P284:BL284" si="156">COUNTIF(P286:P303,"P")</f>
        <v>2</v>
      </c>
      <c r="Q284" s="165">
        <f t="shared" si="156"/>
        <v>1</v>
      </c>
      <c r="R284" s="165">
        <f t="shared" si="156"/>
        <v>2</v>
      </c>
      <c r="S284" s="165">
        <f t="shared" si="156"/>
        <v>2</v>
      </c>
      <c r="T284" s="165">
        <f t="shared" si="156"/>
        <v>2</v>
      </c>
      <c r="U284" s="165">
        <f t="shared" si="156"/>
        <v>2</v>
      </c>
      <c r="V284" s="165">
        <f t="shared" si="156"/>
        <v>1</v>
      </c>
      <c r="W284" s="165">
        <f t="shared" si="156"/>
        <v>2</v>
      </c>
      <c r="X284" s="165">
        <f t="shared" si="156"/>
        <v>2</v>
      </c>
      <c r="Y284" s="165">
        <f t="shared" si="156"/>
        <v>2</v>
      </c>
      <c r="Z284" s="165">
        <f t="shared" si="156"/>
        <v>2</v>
      </c>
      <c r="AA284" s="165"/>
      <c r="AB284" s="165">
        <f t="shared" si="156"/>
        <v>3</v>
      </c>
      <c r="AC284" s="165">
        <f t="shared" si="156"/>
        <v>2</v>
      </c>
      <c r="AD284" s="165">
        <f t="shared" si="156"/>
        <v>2</v>
      </c>
      <c r="AE284" s="165">
        <f t="shared" si="156"/>
        <v>0</v>
      </c>
      <c r="AF284" s="165">
        <f t="shared" si="156"/>
        <v>2</v>
      </c>
      <c r="AG284" s="165">
        <f t="shared" si="156"/>
        <v>2</v>
      </c>
      <c r="AH284" s="165">
        <f t="shared" si="156"/>
        <v>2</v>
      </c>
      <c r="AI284" s="165">
        <f t="shared" si="156"/>
        <v>2</v>
      </c>
      <c r="AJ284" s="165">
        <f t="shared" si="156"/>
        <v>2</v>
      </c>
      <c r="AK284" s="165">
        <f t="shared" si="156"/>
        <v>2</v>
      </c>
      <c r="AL284" s="165">
        <f t="shared" si="156"/>
        <v>2</v>
      </c>
      <c r="AM284" s="165">
        <f t="shared" si="156"/>
        <v>1</v>
      </c>
      <c r="AN284" s="165">
        <f t="shared" si="156"/>
        <v>3</v>
      </c>
      <c r="AO284" s="165">
        <f t="shared" si="156"/>
        <v>2</v>
      </c>
      <c r="AP284" s="165">
        <f t="shared" si="156"/>
        <v>2</v>
      </c>
      <c r="AQ284" s="165">
        <f t="shared" si="156"/>
        <v>1</v>
      </c>
      <c r="AR284" s="165">
        <f t="shared" si="156"/>
        <v>2</v>
      </c>
      <c r="AS284" s="165">
        <f t="shared" si="156"/>
        <v>2</v>
      </c>
      <c r="AT284" s="165">
        <f t="shared" si="156"/>
        <v>3</v>
      </c>
      <c r="AU284" s="165">
        <f t="shared" si="156"/>
        <v>2</v>
      </c>
      <c r="AV284" s="165">
        <f t="shared" si="156"/>
        <v>1</v>
      </c>
      <c r="AW284" s="165">
        <f t="shared" si="156"/>
        <v>2</v>
      </c>
      <c r="AX284" s="165">
        <f t="shared" si="156"/>
        <v>2</v>
      </c>
      <c r="AY284" s="165">
        <f t="shared" si="156"/>
        <v>2</v>
      </c>
      <c r="AZ284" s="165">
        <f t="shared" si="156"/>
        <v>2</v>
      </c>
      <c r="BA284" s="165">
        <f t="shared" si="156"/>
        <v>3</v>
      </c>
      <c r="BB284" s="165">
        <f t="shared" si="156"/>
        <v>3</v>
      </c>
      <c r="BC284" s="165">
        <f t="shared" si="156"/>
        <v>2</v>
      </c>
      <c r="BD284" s="165">
        <f t="shared" si="156"/>
        <v>1</v>
      </c>
      <c r="BE284" s="165">
        <f t="shared" si="156"/>
        <v>2</v>
      </c>
      <c r="BF284" s="165">
        <f t="shared" si="156"/>
        <v>2</v>
      </c>
      <c r="BG284" s="165">
        <f t="shared" si="156"/>
        <v>2</v>
      </c>
      <c r="BH284" s="165">
        <f t="shared" si="156"/>
        <v>1</v>
      </c>
      <c r="BI284" s="165">
        <f t="shared" si="156"/>
        <v>2</v>
      </c>
      <c r="BJ284" s="165">
        <f t="shared" si="156"/>
        <v>3</v>
      </c>
      <c r="BK284" s="165">
        <f t="shared" si="156"/>
        <v>0</v>
      </c>
      <c r="BL284" s="165">
        <f t="shared" si="156"/>
        <v>0</v>
      </c>
      <c r="BM284" s="301" t="e">
        <f>+SUM(BM287+BM289+BM291+BM293+BM295+BM297+BM301+BM303+BM305)/SUM(BM286+BM288+BM290+BM292+BM294+BM296+BM300+BM302+BM304)</f>
        <v>#REF!</v>
      </c>
      <c r="BN284" s="301" t="e">
        <f>+SUM(BN287+BN289+BN291+BN293+BN295+BN297+BN301+BN303+BN305)/SUM(BN286+BN288+BN290+BN292+BN294+BN296+BN300+BN302+BN304)</f>
        <v>#REF!</v>
      </c>
      <c r="BO284" s="301" t="e">
        <f>+SUM(BO287+BO289+BO291+BO293+BO295+BO297+BO301+BO303+BO305)/SUM(BO286+BO288+BO290+BO292+BO294+BO296+BO300+BO302+BO304)</f>
        <v>#REF!</v>
      </c>
      <c r="BP284" s="301" t="e">
        <f>+SUM(BP287+BP289+BP291+BP293+BP295+BP297+BP301+BP303+BP305)/SUM(BP286+BP288+BP290+BP292+BP294+BP296+BP300+BP302+BP304)</f>
        <v>#REF!</v>
      </c>
      <c r="BQ284" s="301" t="e">
        <f>+SUM(BQ287+BQ289+BQ291+BQ293+BQ295+BQ297+BQ301+BQ303+BQ305)/SUM(BQ286+BQ288+BQ290+BQ292+BQ294+BQ296+BQ300+BQ302+BQ304)</f>
        <v>#REF!</v>
      </c>
      <c r="BR284" s="301"/>
      <c r="BS284" s="301"/>
      <c r="BT284" s="301"/>
      <c r="BU284" s="301"/>
      <c r="BV284" s="301"/>
      <c r="BW284" s="149"/>
    </row>
    <row r="285" spans="1:78" s="205" customFormat="1" ht="21" customHeight="1" x14ac:dyDescent="0.25">
      <c r="A285" s="580"/>
      <c r="B285" s="786"/>
      <c r="C285" s="683"/>
      <c r="D285" s="759"/>
      <c r="E285" s="741"/>
      <c r="F285" s="482"/>
      <c r="G285" s="160" t="s">
        <v>80</v>
      </c>
      <c r="H285" s="363"/>
      <c r="I285" s="363"/>
      <c r="J285" s="363"/>
      <c r="K285" s="363"/>
      <c r="L285" s="363"/>
      <c r="M285" s="362"/>
      <c r="N285" s="352"/>
      <c r="O285" s="166">
        <f>COUNTIF(O286:O303,"E")</f>
        <v>0</v>
      </c>
      <c r="P285" s="166">
        <f t="shared" ref="P285:BL285" si="157">COUNTIF(P286:P303,"E")</f>
        <v>0</v>
      </c>
      <c r="Q285" s="166">
        <f t="shared" si="157"/>
        <v>0</v>
      </c>
      <c r="R285" s="166">
        <f t="shared" si="157"/>
        <v>0</v>
      </c>
      <c r="S285" s="166">
        <f t="shared" si="157"/>
        <v>0</v>
      </c>
      <c r="T285" s="166">
        <f t="shared" si="157"/>
        <v>0</v>
      </c>
      <c r="U285" s="166">
        <f t="shared" si="157"/>
        <v>0</v>
      </c>
      <c r="V285" s="166">
        <f t="shared" si="157"/>
        <v>0</v>
      </c>
      <c r="W285" s="166">
        <f t="shared" si="157"/>
        <v>0</v>
      </c>
      <c r="X285" s="166">
        <f t="shared" si="157"/>
        <v>0</v>
      </c>
      <c r="Y285" s="166">
        <f t="shared" si="157"/>
        <v>0</v>
      </c>
      <c r="Z285" s="166">
        <f t="shared" si="157"/>
        <v>0</v>
      </c>
      <c r="AA285" s="166"/>
      <c r="AB285" s="166">
        <f t="shared" si="157"/>
        <v>0</v>
      </c>
      <c r="AC285" s="166">
        <f t="shared" si="157"/>
        <v>0</v>
      </c>
      <c r="AD285" s="166">
        <f t="shared" si="157"/>
        <v>0</v>
      </c>
      <c r="AE285" s="166">
        <f t="shared" si="157"/>
        <v>0</v>
      </c>
      <c r="AF285" s="166">
        <f t="shared" si="157"/>
        <v>0</v>
      </c>
      <c r="AG285" s="166">
        <f t="shared" si="157"/>
        <v>0</v>
      </c>
      <c r="AH285" s="166">
        <f t="shared" si="157"/>
        <v>0</v>
      </c>
      <c r="AI285" s="166">
        <f t="shared" si="157"/>
        <v>0</v>
      </c>
      <c r="AJ285" s="166">
        <f t="shared" si="157"/>
        <v>0</v>
      </c>
      <c r="AK285" s="166">
        <f t="shared" si="157"/>
        <v>0</v>
      </c>
      <c r="AL285" s="166">
        <f t="shared" si="157"/>
        <v>0</v>
      </c>
      <c r="AM285" s="166">
        <f t="shared" si="157"/>
        <v>0</v>
      </c>
      <c r="AN285" s="166">
        <f t="shared" si="157"/>
        <v>0</v>
      </c>
      <c r="AO285" s="166">
        <f t="shared" si="157"/>
        <v>0</v>
      </c>
      <c r="AP285" s="166">
        <f t="shared" si="157"/>
        <v>0</v>
      </c>
      <c r="AQ285" s="166">
        <f t="shared" si="157"/>
        <v>0</v>
      </c>
      <c r="AR285" s="166">
        <f t="shared" si="157"/>
        <v>0</v>
      </c>
      <c r="AS285" s="166">
        <f t="shared" si="157"/>
        <v>0</v>
      </c>
      <c r="AT285" s="166">
        <f t="shared" si="157"/>
        <v>0</v>
      </c>
      <c r="AU285" s="166">
        <f t="shared" si="157"/>
        <v>0</v>
      </c>
      <c r="AV285" s="166">
        <f t="shared" si="157"/>
        <v>0</v>
      </c>
      <c r="AW285" s="166">
        <f t="shared" si="157"/>
        <v>0</v>
      </c>
      <c r="AX285" s="166">
        <f t="shared" si="157"/>
        <v>0</v>
      </c>
      <c r="AY285" s="166">
        <f t="shared" si="157"/>
        <v>0</v>
      </c>
      <c r="AZ285" s="166">
        <f t="shared" si="157"/>
        <v>0</v>
      </c>
      <c r="BA285" s="166">
        <f t="shared" si="157"/>
        <v>0</v>
      </c>
      <c r="BB285" s="166">
        <f t="shared" si="157"/>
        <v>0</v>
      </c>
      <c r="BC285" s="166">
        <f t="shared" si="157"/>
        <v>0</v>
      </c>
      <c r="BD285" s="166">
        <f t="shared" si="157"/>
        <v>0</v>
      </c>
      <c r="BE285" s="166">
        <f t="shared" si="157"/>
        <v>0</v>
      </c>
      <c r="BF285" s="166">
        <f t="shared" si="157"/>
        <v>0</v>
      </c>
      <c r="BG285" s="166">
        <f t="shared" si="157"/>
        <v>0</v>
      </c>
      <c r="BH285" s="166">
        <f t="shared" si="157"/>
        <v>0</v>
      </c>
      <c r="BI285" s="166">
        <f t="shared" si="157"/>
        <v>0</v>
      </c>
      <c r="BJ285" s="166">
        <f t="shared" si="157"/>
        <v>0</v>
      </c>
      <c r="BK285" s="166">
        <f t="shared" si="157"/>
        <v>0</v>
      </c>
      <c r="BL285" s="166">
        <f t="shared" si="157"/>
        <v>0</v>
      </c>
      <c r="BM285" s="302"/>
      <c r="BN285" s="302"/>
      <c r="BO285" s="302"/>
      <c r="BP285" s="302"/>
      <c r="BQ285" s="302"/>
      <c r="BR285" s="302"/>
      <c r="BS285" s="302"/>
      <c r="BT285" s="302"/>
      <c r="BU285" s="302"/>
      <c r="BV285" s="302"/>
      <c r="BW285" s="149"/>
    </row>
    <row r="286" spans="1:78" s="205" customFormat="1" ht="15.75" hidden="1" customHeight="1" outlineLevel="1" x14ac:dyDescent="0.25">
      <c r="A286" s="576"/>
      <c r="B286" s="786"/>
      <c r="C286" s="683"/>
      <c r="D286" s="239"/>
      <c r="E286" s="745" t="s">
        <v>333</v>
      </c>
      <c r="F286" s="315" t="s">
        <v>334</v>
      </c>
      <c r="G286" s="160" t="s">
        <v>76</v>
      </c>
      <c r="H286" s="363" t="s">
        <v>77</v>
      </c>
      <c r="I286" s="363" t="s">
        <v>77</v>
      </c>
      <c r="J286" s="363"/>
      <c r="K286" s="363"/>
      <c r="L286" s="363" t="s">
        <v>77</v>
      </c>
      <c r="M286" s="361" t="s">
        <v>235</v>
      </c>
      <c r="N286" s="311" t="s">
        <v>335</v>
      </c>
      <c r="O286" s="211"/>
      <c r="P286" s="211"/>
      <c r="Q286" s="211"/>
      <c r="R286" s="211"/>
      <c r="S286" s="211"/>
      <c r="T286" s="211"/>
      <c r="U286" s="211"/>
      <c r="V286" s="211"/>
      <c r="W286" s="211"/>
      <c r="X286" s="211"/>
      <c r="Y286" s="211"/>
      <c r="Z286" s="211"/>
      <c r="AA286" s="211"/>
      <c r="AB286" s="211"/>
      <c r="AC286" s="212"/>
      <c r="AD286" s="211"/>
      <c r="AE286" s="211"/>
      <c r="AF286" s="211"/>
      <c r="AG286" s="211"/>
      <c r="AH286" s="211"/>
      <c r="AI286" s="211"/>
      <c r="AJ286" s="211"/>
      <c r="AK286" s="211"/>
      <c r="AL286" s="211"/>
      <c r="AM286" s="211"/>
      <c r="AN286" s="211"/>
      <c r="AO286" s="211"/>
      <c r="AP286" s="211"/>
      <c r="AQ286" s="211"/>
      <c r="AR286" s="211"/>
      <c r="AS286" s="211"/>
      <c r="AT286" s="211"/>
      <c r="AU286" s="211"/>
      <c r="AV286" s="211"/>
      <c r="AW286" s="211"/>
      <c r="AX286" s="211"/>
      <c r="AY286" s="211"/>
      <c r="AZ286" s="211"/>
      <c r="BA286" s="211"/>
      <c r="BB286" s="211"/>
      <c r="BC286" s="211"/>
      <c r="BD286" s="211"/>
      <c r="BE286" s="211"/>
      <c r="BF286" s="211"/>
      <c r="BG286" s="211"/>
      <c r="BH286" s="211"/>
      <c r="BI286" s="211"/>
      <c r="BJ286" s="211" t="s">
        <v>76</v>
      </c>
      <c r="BK286" s="211"/>
      <c r="BL286" s="211"/>
      <c r="BM286" s="171">
        <f>COUNTIF(O286:AA286,"P")</f>
        <v>0</v>
      </c>
      <c r="BN286" s="172">
        <f>COUNTIF(AB286:AM286,"P")</f>
        <v>0</v>
      </c>
      <c r="BO286" s="172">
        <f>COUNTIF(AN286:AZ286,"P")</f>
        <v>0</v>
      </c>
      <c r="BP286" s="172">
        <f>COUNTIF(BA286:BL286,"P")</f>
        <v>1</v>
      </c>
      <c r="BQ286" s="172">
        <f>SUM(BM286:BP286)</f>
        <v>1</v>
      </c>
      <c r="BR286" s="303" t="e">
        <f>+SUM(BM287)/(BM286)</f>
        <v>#DIV/0!</v>
      </c>
      <c r="BS286" s="303" t="e">
        <f>+SUM(BN287)/(BN286)</f>
        <v>#DIV/0!</v>
      </c>
      <c r="BT286" s="303" t="e">
        <f>+SUM(BO287)/(BO286)</f>
        <v>#DIV/0!</v>
      </c>
      <c r="BU286" s="303">
        <f>+SUM(BP287)/(BP286)</f>
        <v>0</v>
      </c>
      <c r="BV286" s="303">
        <f>+SUM(BQ287)/(BQ286)</f>
        <v>0</v>
      </c>
      <c r="BW286" s="149"/>
    </row>
    <row r="287" spans="1:78" s="205" customFormat="1" ht="15.75" hidden="1" customHeight="1" outlineLevel="1" x14ac:dyDescent="0.25">
      <c r="A287" s="580"/>
      <c r="B287" s="786"/>
      <c r="C287" s="683"/>
      <c r="D287" s="239"/>
      <c r="E287" s="745"/>
      <c r="F287" s="315"/>
      <c r="G287" s="160" t="s">
        <v>80</v>
      </c>
      <c r="H287" s="363"/>
      <c r="I287" s="363"/>
      <c r="J287" s="363"/>
      <c r="K287" s="363"/>
      <c r="L287" s="363"/>
      <c r="M287" s="362"/>
      <c r="N287" s="312"/>
      <c r="O287" s="173"/>
      <c r="P287" s="173"/>
      <c r="Q287" s="173"/>
      <c r="R287" s="173"/>
      <c r="S287" s="173"/>
      <c r="T287" s="173"/>
      <c r="U287" s="174"/>
      <c r="V287" s="174"/>
      <c r="W287" s="173"/>
      <c r="X287" s="174"/>
      <c r="Y287" s="174"/>
      <c r="Z287" s="174"/>
      <c r="AA287" s="174"/>
      <c r="AB287" s="174"/>
      <c r="AC287" s="174"/>
      <c r="AD287" s="174"/>
      <c r="AE287" s="174"/>
      <c r="AF287" s="174"/>
      <c r="AG287" s="174"/>
      <c r="AH287" s="174"/>
      <c r="AI287" s="174"/>
      <c r="AJ287" s="174"/>
      <c r="AK287" s="174"/>
      <c r="AL287" s="174"/>
      <c r="AM287" s="174"/>
      <c r="AN287" s="174"/>
      <c r="AO287" s="174"/>
      <c r="AP287" s="174"/>
      <c r="AQ287" s="174"/>
      <c r="AR287" s="174"/>
      <c r="AS287" s="174"/>
      <c r="AT287" s="174"/>
      <c r="AU287" s="174"/>
      <c r="AV287" s="174"/>
      <c r="AW287" s="174"/>
      <c r="AX287" s="174"/>
      <c r="AY287" s="174"/>
      <c r="AZ287" s="174"/>
      <c r="BA287" s="174"/>
      <c r="BB287" s="174"/>
      <c r="BC287" s="174"/>
      <c r="BD287" s="174"/>
      <c r="BE287" s="174"/>
      <c r="BF287" s="174"/>
      <c r="BG287" s="174"/>
      <c r="BH287" s="174"/>
      <c r="BI287" s="174"/>
      <c r="BJ287" s="174"/>
      <c r="BK287" s="174"/>
      <c r="BL287" s="174"/>
      <c r="BM287" s="175">
        <f>COUNTIF(O287:AA287,"E")</f>
        <v>0</v>
      </c>
      <c r="BN287" s="176">
        <f>COUNTIF(AB287:AM287,"E")</f>
        <v>0</v>
      </c>
      <c r="BO287" s="176">
        <f>COUNTIF(AN287:AZ287,"E")</f>
        <v>0</v>
      </c>
      <c r="BP287" s="176">
        <f>COUNTIF(BA287:BL287,"E")</f>
        <v>0</v>
      </c>
      <c r="BQ287" s="177">
        <f>SUM(BM287:BP287)</f>
        <v>0</v>
      </c>
      <c r="BR287" s="303"/>
      <c r="BS287" s="303"/>
      <c r="BT287" s="303"/>
      <c r="BU287" s="303"/>
      <c r="BV287" s="303"/>
      <c r="BW287" s="149"/>
    </row>
    <row r="288" spans="1:78" s="205" customFormat="1" ht="16.5" hidden="1" customHeight="1" outlineLevel="1" x14ac:dyDescent="0.25">
      <c r="A288" s="576"/>
      <c r="B288" s="786"/>
      <c r="C288" s="683"/>
      <c r="D288" s="239"/>
      <c r="E288" s="745" t="s">
        <v>336</v>
      </c>
      <c r="F288" s="315" t="s">
        <v>337</v>
      </c>
      <c r="G288" s="160" t="s">
        <v>76</v>
      </c>
      <c r="H288" s="363" t="s">
        <v>77</v>
      </c>
      <c r="I288" s="363" t="s">
        <v>77</v>
      </c>
      <c r="J288" s="363"/>
      <c r="K288" s="363"/>
      <c r="L288" s="363" t="s">
        <v>77</v>
      </c>
      <c r="M288" s="361" t="s">
        <v>235</v>
      </c>
      <c r="N288" s="311" t="s">
        <v>335</v>
      </c>
      <c r="O288" s="211"/>
      <c r="P288" s="211"/>
      <c r="Q288" s="211"/>
      <c r="R288" s="211"/>
      <c r="S288" s="211"/>
      <c r="T288" s="211"/>
      <c r="U288" s="225"/>
      <c r="V288" s="225"/>
      <c r="W288" s="211"/>
      <c r="X288" s="225"/>
      <c r="Y288" s="225"/>
      <c r="Z288" s="225"/>
      <c r="AA288" s="225"/>
      <c r="AB288" s="225"/>
      <c r="AC288" s="225"/>
      <c r="AD288" s="225"/>
      <c r="AE288" s="225"/>
      <c r="AF288" s="225"/>
      <c r="AG288" s="225"/>
      <c r="AH288" s="225"/>
      <c r="AI288" s="225"/>
      <c r="AJ288" s="225"/>
      <c r="AK288" s="225"/>
      <c r="AL288" s="225"/>
      <c r="AM288" s="225"/>
      <c r="AN288" s="225"/>
      <c r="AO288" s="225"/>
      <c r="AP288" s="225"/>
      <c r="AQ288" s="225"/>
      <c r="AR288" s="225"/>
      <c r="AS288" s="225"/>
      <c r="AT288" s="225" t="s">
        <v>76</v>
      </c>
      <c r="AU288" s="225"/>
      <c r="AV288" s="225"/>
      <c r="AW288" s="225"/>
      <c r="AX288" s="225"/>
      <c r="AY288" s="225"/>
      <c r="AZ288" s="225"/>
      <c r="BA288" s="225"/>
      <c r="BB288" s="225"/>
      <c r="BC288" s="225"/>
      <c r="BD288" s="225"/>
      <c r="BE288" s="225"/>
      <c r="BF288" s="225"/>
      <c r="BG288" s="225"/>
      <c r="BH288" s="225"/>
      <c r="BI288" s="225"/>
      <c r="BJ288" s="225"/>
      <c r="BK288" s="225"/>
      <c r="BL288" s="225"/>
      <c r="BM288" s="171">
        <f>COUNTIF(O288:AA288,"P")</f>
        <v>0</v>
      </c>
      <c r="BN288" s="172">
        <f>COUNTIF(AB288:AM288,"P")</f>
        <v>0</v>
      </c>
      <c r="BO288" s="172">
        <f>COUNTIF(AN288:AZ288,"P")</f>
        <v>1</v>
      </c>
      <c r="BP288" s="172">
        <f>COUNTIF(BA288:BL288,"P")</f>
        <v>0</v>
      </c>
      <c r="BQ288" s="172">
        <f t="shared" ref="BQ288:BQ303" si="158">SUM(BM288:BP288)</f>
        <v>1</v>
      </c>
      <c r="BR288" s="303" t="e">
        <f>+SUM(BM289)/(BM288)</f>
        <v>#DIV/0!</v>
      </c>
      <c r="BS288" s="303" t="e">
        <f>+SUM(BN289)/(BN288)</f>
        <v>#DIV/0!</v>
      </c>
      <c r="BT288" s="303">
        <f>+SUM(BO289)/(BO288)</f>
        <v>0</v>
      </c>
      <c r="BU288" s="303" t="e">
        <f>+SUM(BP289)/(BP288)</f>
        <v>#DIV/0!</v>
      </c>
      <c r="BV288" s="303">
        <f>+SUM(BQ289)/(BQ288)</f>
        <v>0</v>
      </c>
      <c r="BW288" s="149"/>
    </row>
    <row r="289" spans="1:78" s="205" customFormat="1" ht="18" hidden="1" customHeight="1" outlineLevel="1" x14ac:dyDescent="0.25">
      <c r="A289" s="580"/>
      <c r="B289" s="786"/>
      <c r="C289" s="683"/>
      <c r="D289" s="239"/>
      <c r="E289" s="745"/>
      <c r="F289" s="315"/>
      <c r="G289" s="160" t="s">
        <v>80</v>
      </c>
      <c r="H289" s="363"/>
      <c r="I289" s="363"/>
      <c r="J289" s="363"/>
      <c r="K289" s="363"/>
      <c r="L289" s="363"/>
      <c r="M289" s="362"/>
      <c r="N289" s="312"/>
      <c r="O289" s="195"/>
      <c r="P289" s="173"/>
      <c r="Q289" s="195"/>
      <c r="R289" s="173"/>
      <c r="S289" s="195"/>
      <c r="T289" s="173"/>
      <c r="U289" s="174"/>
      <c r="V289" s="174"/>
      <c r="W289" s="173"/>
      <c r="X289" s="174"/>
      <c r="Y289" s="174"/>
      <c r="Z289" s="174"/>
      <c r="AA289" s="174"/>
      <c r="AB289" s="174"/>
      <c r="AC289" s="174"/>
      <c r="AD289" s="174"/>
      <c r="AE289" s="174"/>
      <c r="AF289" s="174"/>
      <c r="AG289" s="174"/>
      <c r="AH289" s="174"/>
      <c r="AI289" s="174"/>
      <c r="AJ289" s="174"/>
      <c r="AK289" s="174"/>
      <c r="AL289" s="174"/>
      <c r="AM289" s="174"/>
      <c r="AN289" s="174"/>
      <c r="AO289" s="174"/>
      <c r="AP289" s="174"/>
      <c r="AQ289" s="174"/>
      <c r="AR289" s="174"/>
      <c r="AS289" s="174"/>
      <c r="AT289" s="174"/>
      <c r="AU289" s="174"/>
      <c r="AV289" s="174"/>
      <c r="AW289" s="174"/>
      <c r="AX289" s="174"/>
      <c r="AY289" s="174"/>
      <c r="AZ289" s="174"/>
      <c r="BA289" s="174"/>
      <c r="BB289" s="174"/>
      <c r="BC289" s="174"/>
      <c r="BD289" s="174"/>
      <c r="BE289" s="174"/>
      <c r="BF289" s="174"/>
      <c r="BG289" s="174"/>
      <c r="BH289" s="174"/>
      <c r="BI289" s="174"/>
      <c r="BJ289" s="174"/>
      <c r="BK289" s="174"/>
      <c r="BL289" s="174"/>
      <c r="BM289" s="175">
        <f>COUNTIF(O289:AA289,"E")</f>
        <v>0</v>
      </c>
      <c r="BN289" s="176">
        <f>COUNTIF(AB289:AM289,"E")</f>
        <v>0</v>
      </c>
      <c r="BO289" s="176">
        <f>COUNTIF(AN289:AZ289,"E")</f>
        <v>0</v>
      </c>
      <c r="BP289" s="176">
        <f>COUNTIF(BA289:BL289,"E")</f>
        <v>0</v>
      </c>
      <c r="BQ289" s="177">
        <f t="shared" si="158"/>
        <v>0</v>
      </c>
      <c r="BR289" s="303"/>
      <c r="BS289" s="303"/>
      <c r="BT289" s="303"/>
      <c r="BU289" s="303"/>
      <c r="BV289" s="303"/>
      <c r="BW289" s="149"/>
    </row>
    <row r="290" spans="1:78" s="205" customFormat="1" ht="15.75" hidden="1" customHeight="1" outlineLevel="1" x14ac:dyDescent="0.25">
      <c r="A290" s="576"/>
      <c r="B290" s="786"/>
      <c r="C290" s="683"/>
      <c r="D290" s="239"/>
      <c r="E290" s="497" t="s">
        <v>338</v>
      </c>
      <c r="F290" s="315" t="s">
        <v>339</v>
      </c>
      <c r="G290" s="160" t="s">
        <v>76</v>
      </c>
      <c r="H290" s="363" t="s">
        <v>77</v>
      </c>
      <c r="I290" s="363" t="s">
        <v>77</v>
      </c>
      <c r="J290" s="363"/>
      <c r="K290" s="363"/>
      <c r="L290" s="363" t="s">
        <v>77</v>
      </c>
      <c r="M290" s="361" t="s">
        <v>235</v>
      </c>
      <c r="N290" s="311" t="s">
        <v>335</v>
      </c>
      <c r="O290" s="211"/>
      <c r="P290" s="211"/>
      <c r="Q290" s="211"/>
      <c r="R290" s="211" t="s">
        <v>76</v>
      </c>
      <c r="S290" s="211" t="s">
        <v>76</v>
      </c>
      <c r="T290" s="211" t="s">
        <v>76</v>
      </c>
      <c r="U290" s="211" t="s">
        <v>76</v>
      </c>
      <c r="V290" s="211" t="s">
        <v>76</v>
      </c>
      <c r="W290" s="211" t="s">
        <v>76</v>
      </c>
      <c r="X290" s="211" t="s">
        <v>76</v>
      </c>
      <c r="Y290" s="211" t="s">
        <v>76</v>
      </c>
      <c r="Z290" s="211" t="s">
        <v>76</v>
      </c>
      <c r="AA290" s="211" t="s">
        <v>76</v>
      </c>
      <c r="AB290" s="211" t="s">
        <v>76</v>
      </c>
      <c r="AC290" s="211" t="s">
        <v>76</v>
      </c>
      <c r="AD290" s="211" t="s">
        <v>76</v>
      </c>
      <c r="AE290" s="211"/>
      <c r="AF290" s="211" t="s">
        <v>76</v>
      </c>
      <c r="AG290" s="211" t="s">
        <v>76</v>
      </c>
      <c r="AH290" s="211" t="s">
        <v>76</v>
      </c>
      <c r="AI290" s="211" t="s">
        <v>76</v>
      </c>
      <c r="AJ290" s="211" t="s">
        <v>76</v>
      </c>
      <c r="AK290" s="211" t="s">
        <v>76</v>
      </c>
      <c r="AL290" s="211" t="s">
        <v>76</v>
      </c>
      <c r="AM290" s="211" t="s">
        <v>76</v>
      </c>
      <c r="AN290" s="211" t="s">
        <v>76</v>
      </c>
      <c r="AO290" s="211" t="s">
        <v>76</v>
      </c>
      <c r="AP290" s="211" t="s">
        <v>76</v>
      </c>
      <c r="AQ290" s="211"/>
      <c r="AR290" s="211"/>
      <c r="AS290" s="211" t="s">
        <v>76</v>
      </c>
      <c r="AT290" s="211" t="s">
        <v>76</v>
      </c>
      <c r="AU290" s="211" t="s">
        <v>76</v>
      </c>
      <c r="AV290" s="211" t="s">
        <v>76</v>
      </c>
      <c r="AW290" s="211" t="s">
        <v>76</v>
      </c>
      <c r="AX290" s="211" t="s">
        <v>76</v>
      </c>
      <c r="AY290" s="211" t="s">
        <v>76</v>
      </c>
      <c r="AZ290" s="211" t="s">
        <v>76</v>
      </c>
      <c r="BA290" s="211" t="s">
        <v>76</v>
      </c>
      <c r="BB290" s="211" t="s">
        <v>76</v>
      </c>
      <c r="BC290" s="211" t="s">
        <v>76</v>
      </c>
      <c r="BD290" s="211" t="s">
        <v>76</v>
      </c>
      <c r="BE290" s="211" t="s">
        <v>76</v>
      </c>
      <c r="BF290" s="211" t="s">
        <v>76</v>
      </c>
      <c r="BG290" s="211" t="s">
        <v>76</v>
      </c>
      <c r="BH290" s="211" t="s">
        <v>76</v>
      </c>
      <c r="BI290" s="211" t="s">
        <v>76</v>
      </c>
      <c r="BJ290" s="211"/>
      <c r="BK290" s="211"/>
      <c r="BL290" s="211"/>
      <c r="BM290" s="171">
        <f>COUNTIF(O290:AA290,"P")</f>
        <v>10</v>
      </c>
      <c r="BN290" s="172">
        <f>COUNTIF(AB290:AM290,"P")</f>
        <v>11</v>
      </c>
      <c r="BO290" s="172">
        <f>COUNTIF(AN290:AZ290,"P")</f>
        <v>11</v>
      </c>
      <c r="BP290" s="172">
        <f>COUNTIF(BA290:BL290,"P")</f>
        <v>9</v>
      </c>
      <c r="BQ290" s="172">
        <f t="shared" si="158"/>
        <v>41</v>
      </c>
      <c r="BR290" s="303">
        <f>+SUM(BM291)/(BM290)</f>
        <v>0</v>
      </c>
      <c r="BS290" s="303">
        <f>+SUM(BN291)/(BN290)</f>
        <v>0</v>
      </c>
      <c r="BT290" s="303">
        <f>+SUM(BO291)/(BO290)</f>
        <v>0</v>
      </c>
      <c r="BU290" s="303">
        <f>+SUM(BP291)/(BP290)</f>
        <v>0</v>
      </c>
      <c r="BV290" s="303">
        <f>+SUM(BQ291)/(BQ290)</f>
        <v>0</v>
      </c>
      <c r="BW290" s="149"/>
    </row>
    <row r="291" spans="1:78" s="205" customFormat="1" ht="15.75" hidden="1" customHeight="1" outlineLevel="1" x14ac:dyDescent="0.25">
      <c r="A291" s="580"/>
      <c r="B291" s="786"/>
      <c r="C291" s="683"/>
      <c r="D291" s="239"/>
      <c r="E291" s="497"/>
      <c r="F291" s="315"/>
      <c r="G291" s="160" t="s">
        <v>80</v>
      </c>
      <c r="H291" s="363"/>
      <c r="I291" s="363"/>
      <c r="J291" s="363"/>
      <c r="K291" s="363"/>
      <c r="L291" s="363"/>
      <c r="M291" s="362"/>
      <c r="N291" s="312"/>
      <c r="O291" s="195"/>
      <c r="P291" s="173"/>
      <c r="Q291" s="195"/>
      <c r="R291" s="173"/>
      <c r="S291" s="195"/>
      <c r="T291" s="173"/>
      <c r="U291" s="173"/>
      <c r="V291" s="173"/>
      <c r="W291" s="173"/>
      <c r="X291" s="173"/>
      <c r="Y291" s="173"/>
      <c r="Z291" s="173"/>
      <c r="AA291" s="173"/>
      <c r="AB291" s="173"/>
      <c r="AC291" s="174"/>
      <c r="AD291" s="173"/>
      <c r="AE291" s="173"/>
      <c r="AF291" s="173"/>
      <c r="AG291" s="173"/>
      <c r="AH291" s="173"/>
      <c r="AI291" s="173"/>
      <c r="AJ291" s="173"/>
      <c r="AK291" s="173"/>
      <c r="AL291" s="173"/>
      <c r="AM291" s="173"/>
      <c r="AN291" s="173"/>
      <c r="AO291" s="173"/>
      <c r="AP291" s="173"/>
      <c r="AQ291" s="173"/>
      <c r="AR291" s="173"/>
      <c r="AS291" s="173"/>
      <c r="AT291" s="173"/>
      <c r="AU291" s="173"/>
      <c r="AV291" s="173"/>
      <c r="AW291" s="173"/>
      <c r="AX291" s="173"/>
      <c r="AY291" s="173"/>
      <c r="AZ291" s="173"/>
      <c r="BA291" s="173"/>
      <c r="BB291" s="173"/>
      <c r="BC291" s="173"/>
      <c r="BD291" s="173"/>
      <c r="BE291" s="173"/>
      <c r="BF291" s="173"/>
      <c r="BG291" s="173"/>
      <c r="BH291" s="173"/>
      <c r="BI291" s="173"/>
      <c r="BJ291" s="173"/>
      <c r="BK291" s="173"/>
      <c r="BL291" s="173"/>
      <c r="BM291" s="175">
        <f>COUNTIF(O291:AA291,"E")</f>
        <v>0</v>
      </c>
      <c r="BN291" s="176">
        <f>COUNTIF(AB291:AM291,"E")</f>
        <v>0</v>
      </c>
      <c r="BO291" s="176">
        <f>COUNTIF(AN291:AZ291,"E")</f>
        <v>0</v>
      </c>
      <c r="BP291" s="176">
        <f>COUNTIF(BA291:BL291,"E")</f>
        <v>0</v>
      </c>
      <c r="BQ291" s="177">
        <f t="shared" si="158"/>
        <v>0</v>
      </c>
      <c r="BR291" s="303"/>
      <c r="BS291" s="303"/>
      <c r="BT291" s="303"/>
      <c r="BU291" s="303"/>
      <c r="BV291" s="303"/>
      <c r="BW291" s="149"/>
    </row>
    <row r="292" spans="1:78" s="205" customFormat="1" ht="15.75" hidden="1" customHeight="1" outlineLevel="1" x14ac:dyDescent="0.25">
      <c r="A292" s="576"/>
      <c r="B292" s="786"/>
      <c r="C292" s="683"/>
      <c r="D292" s="239"/>
      <c r="E292" s="497" t="s">
        <v>340</v>
      </c>
      <c r="F292" s="315" t="s">
        <v>341</v>
      </c>
      <c r="G292" s="160" t="s">
        <v>76</v>
      </c>
      <c r="H292" s="363" t="s">
        <v>77</v>
      </c>
      <c r="I292" s="363"/>
      <c r="J292" s="363" t="s">
        <v>77</v>
      </c>
      <c r="K292" s="363" t="s">
        <v>77</v>
      </c>
      <c r="L292" s="363" t="s">
        <v>77</v>
      </c>
      <c r="M292" s="361" t="s">
        <v>235</v>
      </c>
      <c r="N292" s="311" t="s">
        <v>335</v>
      </c>
      <c r="O292" s="211" t="s">
        <v>76</v>
      </c>
      <c r="P292" s="211" t="s">
        <v>76</v>
      </c>
      <c r="Q292" s="211" t="s">
        <v>76</v>
      </c>
      <c r="R292" s="211" t="s">
        <v>76</v>
      </c>
      <c r="S292" s="211"/>
      <c r="T292" s="211"/>
      <c r="U292" s="211" t="s">
        <v>76</v>
      </c>
      <c r="V292" s="211"/>
      <c r="W292" s="211"/>
      <c r="X292" s="211"/>
      <c r="Y292" s="211" t="s">
        <v>76</v>
      </c>
      <c r="Z292" s="211"/>
      <c r="AA292" s="211"/>
      <c r="AB292" s="211"/>
      <c r="AC292" s="212"/>
      <c r="AD292" s="211" t="s">
        <v>76</v>
      </c>
      <c r="AE292" s="211"/>
      <c r="AF292" s="211"/>
      <c r="AG292" s="211"/>
      <c r="AH292" s="211" t="s">
        <v>76</v>
      </c>
      <c r="AI292" s="211"/>
      <c r="AJ292" s="211"/>
      <c r="AK292" s="211"/>
      <c r="AL292" s="211" t="s">
        <v>76</v>
      </c>
      <c r="AM292" s="211"/>
      <c r="AN292" s="211"/>
      <c r="AO292" s="211"/>
      <c r="AP292" s="211" t="s">
        <v>76</v>
      </c>
      <c r="AQ292" s="211"/>
      <c r="AR292" s="211"/>
      <c r="AS292" s="211"/>
      <c r="AT292" s="211"/>
      <c r="AU292" s="211" t="s">
        <v>76</v>
      </c>
      <c r="AV292" s="211"/>
      <c r="AW292" s="211"/>
      <c r="AX292" s="211"/>
      <c r="AY292" s="211" t="s">
        <v>76</v>
      </c>
      <c r="AZ292" s="211"/>
      <c r="BA292" s="211"/>
      <c r="BB292" s="211"/>
      <c r="BC292" s="211" t="s">
        <v>76</v>
      </c>
      <c r="BD292" s="211"/>
      <c r="BE292" s="211"/>
      <c r="BF292" s="211"/>
      <c r="BG292" s="211" t="s">
        <v>76</v>
      </c>
      <c r="BH292" s="211"/>
      <c r="BI292" s="211"/>
      <c r="BJ292" s="211"/>
      <c r="BK292" s="211"/>
      <c r="BL292" s="211"/>
      <c r="BM292" s="171">
        <f>COUNTIF(O292:AA292,"P")</f>
        <v>6</v>
      </c>
      <c r="BN292" s="172">
        <f>COUNTIF(AB292:AM292,"P")</f>
        <v>3</v>
      </c>
      <c r="BO292" s="172">
        <f>COUNTIF(AN292:AZ292,"P")</f>
        <v>3</v>
      </c>
      <c r="BP292" s="172">
        <f>COUNTIF(BA292:BL292,"P")</f>
        <v>2</v>
      </c>
      <c r="BQ292" s="172">
        <f t="shared" si="158"/>
        <v>14</v>
      </c>
      <c r="BR292" s="303">
        <f>+SUM(BM293)/(BM292)</f>
        <v>0</v>
      </c>
      <c r="BS292" s="303">
        <f>+SUM(BN293)/(BN292)</f>
        <v>0</v>
      </c>
      <c r="BT292" s="303">
        <f>+SUM(BO293)/(BO292)</f>
        <v>0</v>
      </c>
      <c r="BU292" s="303">
        <f>+SUM(BP293)/(BP292)</f>
        <v>0</v>
      </c>
      <c r="BV292" s="303">
        <f>+SUM(BQ293)/(BQ292)</f>
        <v>0</v>
      </c>
      <c r="BW292" s="149"/>
    </row>
    <row r="293" spans="1:78" s="205" customFormat="1" ht="15.75" hidden="1" customHeight="1" outlineLevel="1" x14ac:dyDescent="0.25">
      <c r="A293" s="580"/>
      <c r="B293" s="786"/>
      <c r="C293" s="683"/>
      <c r="D293" s="239"/>
      <c r="E293" s="497"/>
      <c r="F293" s="315"/>
      <c r="G293" s="160" t="s">
        <v>80</v>
      </c>
      <c r="H293" s="363"/>
      <c r="I293" s="363"/>
      <c r="J293" s="363"/>
      <c r="K293" s="363"/>
      <c r="L293" s="363"/>
      <c r="M293" s="362"/>
      <c r="N293" s="312"/>
      <c r="O293" s="173"/>
      <c r="P293" s="173"/>
      <c r="Q293" s="173"/>
      <c r="R293" s="173"/>
      <c r="S293" s="173"/>
      <c r="T293" s="173"/>
      <c r="U293" s="173"/>
      <c r="V293" s="173"/>
      <c r="W293" s="173"/>
      <c r="X293" s="173"/>
      <c r="Y293" s="173"/>
      <c r="Z293" s="173"/>
      <c r="AA293" s="173"/>
      <c r="AB293" s="173"/>
      <c r="AC293" s="174"/>
      <c r="AD293" s="173"/>
      <c r="AE293" s="173"/>
      <c r="AF293" s="173"/>
      <c r="AG293" s="173"/>
      <c r="AH293" s="173"/>
      <c r="AI293" s="173"/>
      <c r="AJ293" s="173"/>
      <c r="AK293" s="173"/>
      <c r="AL293" s="173"/>
      <c r="AM293" s="173"/>
      <c r="AN293" s="173"/>
      <c r="AO293" s="173"/>
      <c r="AP293" s="173"/>
      <c r="AQ293" s="173"/>
      <c r="AR293" s="173"/>
      <c r="AS293" s="173"/>
      <c r="AT293" s="173"/>
      <c r="AU293" s="173"/>
      <c r="AV293" s="173"/>
      <c r="AW293" s="173"/>
      <c r="AX293" s="173"/>
      <c r="AY293" s="173"/>
      <c r="AZ293" s="173"/>
      <c r="BA293" s="173"/>
      <c r="BB293" s="173"/>
      <c r="BC293" s="173"/>
      <c r="BD293" s="173"/>
      <c r="BE293" s="173"/>
      <c r="BF293" s="173"/>
      <c r="BG293" s="173"/>
      <c r="BH293" s="173"/>
      <c r="BI293" s="173"/>
      <c r="BJ293" s="173"/>
      <c r="BK293" s="173"/>
      <c r="BL293" s="173"/>
      <c r="BM293" s="175">
        <f>COUNTIF(O293:AA293,"E")</f>
        <v>0</v>
      </c>
      <c r="BN293" s="176">
        <f>COUNTIF(AB293:AM293,"E")</f>
        <v>0</v>
      </c>
      <c r="BO293" s="176">
        <f>COUNTIF(AN293:AZ293,"E")</f>
        <v>0</v>
      </c>
      <c r="BP293" s="176">
        <f>COUNTIF(BA293:BL293,"E")</f>
        <v>0</v>
      </c>
      <c r="BQ293" s="177">
        <f t="shared" si="158"/>
        <v>0</v>
      </c>
      <c r="BR293" s="303"/>
      <c r="BS293" s="303"/>
      <c r="BT293" s="303"/>
      <c r="BU293" s="303"/>
      <c r="BV293" s="303"/>
      <c r="BW293" s="149"/>
    </row>
    <row r="294" spans="1:78" s="205" customFormat="1" ht="15.75" hidden="1" customHeight="1" outlineLevel="1" x14ac:dyDescent="0.25">
      <c r="A294" s="576"/>
      <c r="B294" s="786"/>
      <c r="C294" s="683"/>
      <c r="D294" s="239"/>
      <c r="E294" s="497" t="s">
        <v>342</v>
      </c>
      <c r="F294" s="738" t="s">
        <v>343</v>
      </c>
      <c r="G294" s="160" t="s">
        <v>76</v>
      </c>
      <c r="H294" s="363" t="s">
        <v>77</v>
      </c>
      <c r="I294" s="363"/>
      <c r="J294" s="363"/>
      <c r="K294" s="363" t="s">
        <v>77</v>
      </c>
      <c r="L294" s="363" t="s">
        <v>77</v>
      </c>
      <c r="M294" s="361" t="s">
        <v>235</v>
      </c>
      <c r="N294" s="311" t="s">
        <v>344</v>
      </c>
      <c r="O294" s="211" t="s">
        <v>76</v>
      </c>
      <c r="P294" s="211"/>
      <c r="Q294" s="211"/>
      <c r="R294" s="211"/>
      <c r="S294" s="211" t="s">
        <v>76</v>
      </c>
      <c r="T294" s="211"/>
      <c r="U294" s="211"/>
      <c r="V294" s="211"/>
      <c r="W294" s="211" t="s">
        <v>76</v>
      </c>
      <c r="X294" s="211"/>
      <c r="Y294" s="211"/>
      <c r="Z294" s="211"/>
      <c r="AA294" s="211"/>
      <c r="AB294" s="211" t="s">
        <v>76</v>
      </c>
      <c r="AC294" s="225"/>
      <c r="AD294" s="211"/>
      <c r="AE294" s="211"/>
      <c r="AF294" s="211" t="s">
        <v>76</v>
      </c>
      <c r="AG294" s="211"/>
      <c r="AH294" s="211"/>
      <c r="AI294" s="211"/>
      <c r="AJ294" s="211" t="s">
        <v>76</v>
      </c>
      <c r="AK294" s="211"/>
      <c r="AL294" s="211"/>
      <c r="AM294" s="211"/>
      <c r="AN294" s="211" t="s">
        <v>76</v>
      </c>
      <c r="AO294" s="211"/>
      <c r="AP294" s="211"/>
      <c r="AQ294" s="211"/>
      <c r="AR294" s="211"/>
      <c r="AS294" s="211" t="s">
        <v>76</v>
      </c>
      <c r="AT294" s="211"/>
      <c r="AU294" s="211"/>
      <c r="AV294" s="211"/>
      <c r="AW294" s="211" t="s">
        <v>76</v>
      </c>
      <c r="AX294" s="211"/>
      <c r="AY294" s="211"/>
      <c r="AZ294" s="211"/>
      <c r="BA294" s="211" t="s">
        <v>76</v>
      </c>
      <c r="BB294" s="211"/>
      <c r="BC294" s="211"/>
      <c r="BD294" s="211"/>
      <c r="BE294" s="211" t="s">
        <v>76</v>
      </c>
      <c r="BF294" s="211"/>
      <c r="BG294" s="211"/>
      <c r="BH294" s="211"/>
      <c r="BI294" s="211"/>
      <c r="BJ294" s="211"/>
      <c r="BK294" s="211"/>
      <c r="BL294" s="211"/>
      <c r="BM294" s="171">
        <f>COUNTIF(O294:AA294,"P")</f>
        <v>3</v>
      </c>
      <c r="BN294" s="172">
        <f>COUNTIF(AB294:AM294,"P")</f>
        <v>3</v>
      </c>
      <c r="BO294" s="172">
        <f>COUNTIF(AN294:AZ294,"P")</f>
        <v>3</v>
      </c>
      <c r="BP294" s="172">
        <f>COUNTIF(BA294:BL294,"P")</f>
        <v>2</v>
      </c>
      <c r="BQ294" s="172">
        <f t="shared" si="158"/>
        <v>11</v>
      </c>
      <c r="BR294" s="303">
        <f>+SUM(BM295)/(BM294)</f>
        <v>0</v>
      </c>
      <c r="BS294" s="303">
        <f>+SUM(BN295)/(BN294)</f>
        <v>0</v>
      </c>
      <c r="BT294" s="303">
        <f>+SUM(BO295)/(BO294)</f>
        <v>0</v>
      </c>
      <c r="BU294" s="303">
        <f>+SUM(BP295)/(BP294)</f>
        <v>0</v>
      </c>
      <c r="BV294" s="303">
        <f>+SUM(BQ295)/(BQ294)</f>
        <v>0</v>
      </c>
      <c r="BW294" s="149"/>
    </row>
    <row r="295" spans="1:78" s="205" customFormat="1" ht="15.75" hidden="1" customHeight="1" outlineLevel="1" x14ac:dyDescent="0.25">
      <c r="A295" s="577"/>
      <c r="B295" s="786"/>
      <c r="C295" s="683"/>
      <c r="D295" s="239"/>
      <c r="E295" s="497"/>
      <c r="F295" s="739"/>
      <c r="G295" s="160" t="s">
        <v>80</v>
      </c>
      <c r="H295" s="363"/>
      <c r="I295" s="363"/>
      <c r="J295" s="363"/>
      <c r="K295" s="363"/>
      <c r="L295" s="363"/>
      <c r="M295" s="362"/>
      <c r="N295" s="312"/>
      <c r="O295" s="173"/>
      <c r="P295" s="173"/>
      <c r="Q295" s="173"/>
      <c r="R295" s="173"/>
      <c r="S295" s="173"/>
      <c r="T295" s="173"/>
      <c r="U295" s="173"/>
      <c r="V295" s="173"/>
      <c r="W295" s="173"/>
      <c r="X295" s="173"/>
      <c r="Y295" s="173"/>
      <c r="Z295" s="173"/>
      <c r="AA295" s="173"/>
      <c r="AB295" s="173"/>
      <c r="AC295" s="174"/>
      <c r="AD295" s="173"/>
      <c r="AE295" s="173"/>
      <c r="AF295" s="173"/>
      <c r="AG295" s="173"/>
      <c r="AH295" s="173"/>
      <c r="AI295" s="173"/>
      <c r="AJ295" s="173"/>
      <c r="AK295" s="173"/>
      <c r="AL295" s="173"/>
      <c r="AM295" s="173"/>
      <c r="AN295" s="173"/>
      <c r="AO295" s="173"/>
      <c r="AP295" s="173"/>
      <c r="AQ295" s="173"/>
      <c r="AR295" s="173"/>
      <c r="AS295" s="173"/>
      <c r="AT295" s="173"/>
      <c r="AU295" s="173"/>
      <c r="AV295" s="173"/>
      <c r="AW295" s="173"/>
      <c r="AX295" s="173"/>
      <c r="AY295" s="173"/>
      <c r="AZ295" s="173"/>
      <c r="BA295" s="173"/>
      <c r="BB295" s="173"/>
      <c r="BC295" s="173"/>
      <c r="BD295" s="173"/>
      <c r="BE295" s="173"/>
      <c r="BF295" s="173"/>
      <c r="BG295" s="173"/>
      <c r="BH295" s="173"/>
      <c r="BI295" s="173"/>
      <c r="BJ295" s="173"/>
      <c r="BK295" s="173"/>
      <c r="BL295" s="173"/>
      <c r="BM295" s="175">
        <f>COUNTIF(O295:AA295,"E")</f>
        <v>0</v>
      </c>
      <c r="BN295" s="176">
        <f>COUNTIF(AB295:AM295,"E")</f>
        <v>0</v>
      </c>
      <c r="BO295" s="176">
        <f>COUNTIF(AN295:AZ295,"E")</f>
        <v>0</v>
      </c>
      <c r="BP295" s="176">
        <f>COUNTIF(BA295:BL295,"E")</f>
        <v>0</v>
      </c>
      <c r="BQ295" s="177">
        <f t="shared" si="158"/>
        <v>0</v>
      </c>
      <c r="BR295" s="303"/>
      <c r="BS295" s="303"/>
      <c r="BT295" s="303"/>
      <c r="BU295" s="303"/>
      <c r="BV295" s="303"/>
      <c r="BW295" s="149"/>
    </row>
    <row r="296" spans="1:78" s="205" customFormat="1" ht="15.75" hidden="1" customHeight="1" outlineLevel="1" x14ac:dyDescent="0.25">
      <c r="A296" s="577"/>
      <c r="B296" s="786"/>
      <c r="C296" s="683"/>
      <c r="D296" s="239"/>
      <c r="E296" s="694" t="s">
        <v>210</v>
      </c>
      <c r="F296" s="264" t="s">
        <v>263</v>
      </c>
      <c r="G296" s="160" t="s">
        <v>76</v>
      </c>
      <c r="H296" s="363" t="s">
        <v>77</v>
      </c>
      <c r="I296" s="363"/>
      <c r="J296" s="363"/>
      <c r="K296" s="363" t="s">
        <v>77</v>
      </c>
      <c r="L296" s="363" t="s">
        <v>77</v>
      </c>
      <c r="M296" s="361" t="s">
        <v>235</v>
      </c>
      <c r="N296" s="311" t="s">
        <v>345</v>
      </c>
      <c r="O296" s="169"/>
      <c r="P296" s="169"/>
      <c r="Q296" s="169"/>
      <c r="R296" s="169"/>
      <c r="S296" s="169"/>
      <c r="T296" s="169"/>
      <c r="U296" s="169"/>
      <c r="V296" s="169"/>
      <c r="W296" s="169"/>
      <c r="X296" s="169"/>
      <c r="Y296" s="169"/>
      <c r="Z296" s="169"/>
      <c r="AA296" s="169"/>
      <c r="AB296" s="169" t="s">
        <v>76</v>
      </c>
      <c r="AC296" s="170"/>
      <c r="AD296" s="169"/>
      <c r="AE296" s="169"/>
      <c r="AF296" s="169"/>
      <c r="AG296" s="169"/>
      <c r="AH296" s="169"/>
      <c r="AI296" s="169"/>
      <c r="AJ296" s="169"/>
      <c r="AK296" s="169"/>
      <c r="AL296" s="169"/>
      <c r="AM296" s="169"/>
      <c r="AN296" s="169" t="s">
        <v>76</v>
      </c>
      <c r="AO296" s="169"/>
      <c r="AP296" s="169"/>
      <c r="AQ296" s="169"/>
      <c r="AR296" s="169"/>
      <c r="AS296" s="169"/>
      <c r="AT296" s="169"/>
      <c r="AU296" s="169"/>
      <c r="AV296" s="169"/>
      <c r="AW296" s="169"/>
      <c r="AX296" s="169"/>
      <c r="AY296" s="169"/>
      <c r="AZ296" s="169"/>
      <c r="BA296" s="169" t="s">
        <v>76</v>
      </c>
      <c r="BB296" s="169"/>
      <c r="BC296" s="169"/>
      <c r="BD296" s="169"/>
      <c r="BE296" s="169"/>
      <c r="BF296" s="169"/>
      <c r="BG296" s="169"/>
      <c r="BH296" s="169"/>
      <c r="BI296" s="169"/>
      <c r="BJ296" s="169" t="s">
        <v>76</v>
      </c>
      <c r="BK296" s="169"/>
      <c r="BL296" s="211"/>
      <c r="BM296" s="171">
        <f>COUNTIF(O296:AA296,"P")</f>
        <v>0</v>
      </c>
      <c r="BN296" s="172">
        <f>COUNTIF(AB296:AM296,"P")</f>
        <v>1</v>
      </c>
      <c r="BO296" s="172">
        <f>COUNTIF(AN296:AZ296,"P")</f>
        <v>1</v>
      </c>
      <c r="BP296" s="172">
        <f>COUNTIF(BA296:BL296,"P")</f>
        <v>2</v>
      </c>
      <c r="BQ296" s="172">
        <f>SUM(BM296:BP296)</f>
        <v>4</v>
      </c>
      <c r="BR296" s="303" t="e">
        <f>+SUM(BM297)/(BM296)</f>
        <v>#DIV/0!</v>
      </c>
      <c r="BS296" s="303">
        <f>+SUM(BN297)/(BN296)</f>
        <v>0</v>
      </c>
      <c r="BT296" s="303">
        <f>+SUM(BO297)/(BO296)</f>
        <v>0</v>
      </c>
      <c r="BU296" s="303">
        <f>+SUM(BP297)/(BP296)</f>
        <v>0</v>
      </c>
      <c r="BV296" s="303">
        <f>+SUM(BQ297)/(BQ296)</f>
        <v>0</v>
      </c>
      <c r="BW296" s="149"/>
    </row>
    <row r="297" spans="1:78" s="205" customFormat="1" ht="15.75" hidden="1" customHeight="1" outlineLevel="1" x14ac:dyDescent="0.25">
      <c r="A297" s="580"/>
      <c r="B297" s="786"/>
      <c r="C297" s="683"/>
      <c r="D297" s="239"/>
      <c r="E297" s="695"/>
      <c r="F297" s="264" t="s">
        <v>264</v>
      </c>
      <c r="G297" s="160" t="s">
        <v>80</v>
      </c>
      <c r="H297" s="363"/>
      <c r="I297" s="363"/>
      <c r="J297" s="363"/>
      <c r="K297" s="363"/>
      <c r="L297" s="363"/>
      <c r="M297" s="362"/>
      <c r="N297" s="312"/>
      <c r="O297" s="173"/>
      <c r="P297" s="173"/>
      <c r="Q297" s="173"/>
      <c r="R297" s="173"/>
      <c r="S297" s="173"/>
      <c r="T297" s="173"/>
      <c r="U297" s="173"/>
      <c r="V297" s="173"/>
      <c r="W297" s="173"/>
      <c r="X297" s="173"/>
      <c r="Y297" s="173"/>
      <c r="Z297" s="173"/>
      <c r="AA297" s="173"/>
      <c r="AB297" s="173"/>
      <c r="AC297" s="174"/>
      <c r="AD297" s="173"/>
      <c r="AE297" s="173"/>
      <c r="AF297" s="173"/>
      <c r="AG297" s="173"/>
      <c r="AH297" s="173"/>
      <c r="AI297" s="173"/>
      <c r="AJ297" s="173"/>
      <c r="AK297" s="173"/>
      <c r="AL297" s="173"/>
      <c r="AM297" s="173"/>
      <c r="AN297" s="173"/>
      <c r="AO297" s="173"/>
      <c r="AP297" s="173"/>
      <c r="AQ297" s="173"/>
      <c r="AR297" s="173"/>
      <c r="AS297" s="173"/>
      <c r="AT297" s="173"/>
      <c r="AU297" s="173"/>
      <c r="AV297" s="173"/>
      <c r="AW297" s="173"/>
      <c r="AX297" s="173"/>
      <c r="AY297" s="173"/>
      <c r="AZ297" s="173"/>
      <c r="BA297" s="173"/>
      <c r="BB297" s="173"/>
      <c r="BC297" s="173"/>
      <c r="BD297" s="173"/>
      <c r="BE297" s="173"/>
      <c r="BF297" s="173"/>
      <c r="BG297" s="173"/>
      <c r="BH297" s="173"/>
      <c r="BI297" s="173"/>
      <c r="BJ297" s="173"/>
      <c r="BK297" s="173"/>
      <c r="BL297" s="173"/>
      <c r="BM297" s="175">
        <f>COUNTIF(O297:AA297,"E")</f>
        <v>0</v>
      </c>
      <c r="BN297" s="176">
        <f>COUNTIF(AB297:AM297,"E")</f>
        <v>0</v>
      </c>
      <c r="BO297" s="176">
        <f>COUNTIF(AN297:AZ297,"E")</f>
        <v>0</v>
      </c>
      <c r="BP297" s="176">
        <f>COUNTIF(BA297:BL297,"E")</f>
        <v>0</v>
      </c>
      <c r="BQ297" s="177">
        <f>SUM(BM297:BP297)</f>
        <v>0</v>
      </c>
      <c r="BR297" s="303"/>
      <c r="BS297" s="303"/>
      <c r="BT297" s="303"/>
      <c r="BU297" s="303"/>
      <c r="BV297" s="303"/>
      <c r="BW297" s="149"/>
    </row>
    <row r="298" spans="1:78" s="205" customFormat="1" ht="15.75" hidden="1" customHeight="1" outlineLevel="1" x14ac:dyDescent="0.25">
      <c r="A298" s="231"/>
      <c r="B298" s="786"/>
      <c r="C298" s="683"/>
      <c r="D298" s="239"/>
      <c r="E298" s="410" t="s">
        <v>346</v>
      </c>
      <c r="F298" s="230" t="s">
        <v>347</v>
      </c>
      <c r="G298" s="160" t="s">
        <v>76</v>
      </c>
      <c r="H298" s="363" t="s">
        <v>77</v>
      </c>
      <c r="I298" s="363"/>
      <c r="J298" s="363"/>
      <c r="K298" s="363" t="s">
        <v>77</v>
      </c>
      <c r="L298" s="363" t="s">
        <v>77</v>
      </c>
      <c r="M298" s="361" t="s">
        <v>235</v>
      </c>
      <c r="N298" s="311" t="s">
        <v>345</v>
      </c>
      <c r="O298" s="211"/>
      <c r="P298" s="211" t="s">
        <v>76</v>
      </c>
      <c r="Q298" s="211"/>
      <c r="R298" s="211"/>
      <c r="S298" s="211"/>
      <c r="T298" s="211" t="s">
        <v>76</v>
      </c>
      <c r="U298" s="211"/>
      <c r="V298" s="211"/>
      <c r="W298" s="211"/>
      <c r="X298" s="211" t="s">
        <v>76</v>
      </c>
      <c r="Y298" s="211"/>
      <c r="Z298" s="211"/>
      <c r="AA298" s="211"/>
      <c r="AB298" s="211"/>
      <c r="AC298" s="225" t="s">
        <v>76</v>
      </c>
      <c r="AD298" s="211"/>
      <c r="AE298" s="211"/>
      <c r="AF298" s="211"/>
      <c r="AG298" s="211" t="s">
        <v>76</v>
      </c>
      <c r="AH298" s="211"/>
      <c r="AI298" s="211"/>
      <c r="AJ298" s="211"/>
      <c r="AK298" s="211" t="s">
        <v>76</v>
      </c>
      <c r="AL298" s="211"/>
      <c r="AM298" s="211"/>
      <c r="AN298" s="211"/>
      <c r="AO298" s="211" t="s">
        <v>76</v>
      </c>
      <c r="AP298" s="211"/>
      <c r="AQ298" s="211"/>
      <c r="AR298" s="211"/>
      <c r="AS298" s="211"/>
      <c r="AT298" s="211" t="s">
        <v>76</v>
      </c>
      <c r="AU298" s="211"/>
      <c r="AV298" s="211"/>
      <c r="AW298" s="211"/>
      <c r="AX298" s="211" t="s">
        <v>76</v>
      </c>
      <c r="AY298" s="211"/>
      <c r="AZ298" s="211"/>
      <c r="BA298" s="211"/>
      <c r="BB298" s="211" t="s">
        <v>76</v>
      </c>
      <c r="BC298" s="211"/>
      <c r="BD298" s="211"/>
      <c r="BE298" s="211"/>
      <c r="BF298" s="211" t="s">
        <v>76</v>
      </c>
      <c r="BG298" s="211"/>
      <c r="BH298" s="211"/>
      <c r="BI298" s="211"/>
      <c r="BJ298" s="211" t="s">
        <v>76</v>
      </c>
      <c r="BK298" s="211"/>
      <c r="BL298" s="211"/>
      <c r="BM298" s="171">
        <f>COUNTIF(O298:AA298,"P")</f>
        <v>3</v>
      </c>
      <c r="BN298" s="172">
        <f>COUNTIF(AB298:AM298,"P")</f>
        <v>3</v>
      </c>
      <c r="BO298" s="172">
        <f>COUNTIF(AN298:AZ298,"P")</f>
        <v>3</v>
      </c>
      <c r="BP298" s="172">
        <f>COUNTIF(BA298:BL298,"P")</f>
        <v>3</v>
      </c>
      <c r="BQ298" s="172">
        <f>SUM(BM298:BP298)</f>
        <v>12</v>
      </c>
      <c r="BR298" s="303">
        <f>+SUM(BM299)/(BM298)</f>
        <v>0</v>
      </c>
      <c r="BS298" s="203"/>
      <c r="BT298" s="203"/>
      <c r="BU298" s="203"/>
      <c r="BV298" s="203"/>
      <c r="BW298" s="149"/>
    </row>
    <row r="299" spans="1:78" s="205" customFormat="1" ht="15.75" hidden="1" customHeight="1" outlineLevel="1" x14ac:dyDescent="0.25">
      <c r="A299" s="231"/>
      <c r="B299" s="786"/>
      <c r="C299" s="683"/>
      <c r="D299" s="239"/>
      <c r="E299" s="411"/>
      <c r="F299" s="230"/>
      <c r="G299" s="160" t="s">
        <v>80</v>
      </c>
      <c r="H299" s="363"/>
      <c r="I299" s="363"/>
      <c r="J299" s="363"/>
      <c r="K299" s="363"/>
      <c r="L299" s="363"/>
      <c r="M299" s="362"/>
      <c r="N299" s="312"/>
      <c r="O299" s="173"/>
      <c r="P299" s="173"/>
      <c r="Q299" s="173"/>
      <c r="R299" s="173"/>
      <c r="S299" s="173"/>
      <c r="T299" s="173"/>
      <c r="U299" s="173"/>
      <c r="V299" s="173"/>
      <c r="W299" s="173"/>
      <c r="X299" s="173"/>
      <c r="Y299" s="173"/>
      <c r="Z299" s="173"/>
      <c r="AA299" s="173"/>
      <c r="AB299" s="173"/>
      <c r="AC299" s="174"/>
      <c r="AD299" s="173"/>
      <c r="AE299" s="173"/>
      <c r="AF299" s="173"/>
      <c r="AG299" s="173"/>
      <c r="AH299" s="173"/>
      <c r="AI299" s="173"/>
      <c r="AJ299" s="173"/>
      <c r="AK299" s="173"/>
      <c r="AL299" s="173"/>
      <c r="AM299" s="173"/>
      <c r="AN299" s="173"/>
      <c r="AO299" s="173"/>
      <c r="AP299" s="173"/>
      <c r="AQ299" s="173"/>
      <c r="AR299" s="173"/>
      <c r="AS299" s="173"/>
      <c r="AT299" s="173"/>
      <c r="AU299" s="173"/>
      <c r="AV299" s="173"/>
      <c r="AW299" s="173"/>
      <c r="AX299" s="173"/>
      <c r="AY299" s="173"/>
      <c r="AZ299" s="173"/>
      <c r="BA299" s="173"/>
      <c r="BB299" s="173"/>
      <c r="BC299" s="173"/>
      <c r="BD299" s="173"/>
      <c r="BE299" s="173"/>
      <c r="BF299" s="173"/>
      <c r="BG299" s="173"/>
      <c r="BH299" s="173"/>
      <c r="BI299" s="173"/>
      <c r="BJ299" s="173"/>
      <c r="BK299" s="173"/>
      <c r="BL299" s="173"/>
      <c r="BM299" s="175">
        <f t="shared" ref="BM299" si="159">COUNTIF(O299:AA299,"E")</f>
        <v>0</v>
      </c>
      <c r="BN299" s="176">
        <f t="shared" ref="BN299" si="160">COUNTIF(AB299:AM299,"E")</f>
        <v>0</v>
      </c>
      <c r="BO299" s="176"/>
      <c r="BP299" s="176"/>
      <c r="BQ299" s="177"/>
      <c r="BR299" s="303"/>
      <c r="BS299" s="203"/>
      <c r="BT299" s="203"/>
      <c r="BU299" s="203"/>
      <c r="BV299" s="203"/>
      <c r="BW299" s="149"/>
    </row>
    <row r="300" spans="1:78" s="205" customFormat="1" ht="15.75" hidden="1" customHeight="1" outlineLevel="1" x14ac:dyDescent="0.25">
      <c r="A300" s="231"/>
      <c r="B300" s="786"/>
      <c r="C300" s="683"/>
      <c r="D300" s="239"/>
      <c r="E300" s="694" t="s">
        <v>322</v>
      </c>
      <c r="F300" s="507" t="s">
        <v>323</v>
      </c>
      <c r="G300" s="160" t="s">
        <v>348</v>
      </c>
      <c r="H300" s="363" t="s">
        <v>77</v>
      </c>
      <c r="I300" s="363" t="s">
        <v>93</v>
      </c>
      <c r="J300" s="363" t="s">
        <v>93</v>
      </c>
      <c r="K300" s="363" t="s">
        <v>77</v>
      </c>
      <c r="L300" s="363" t="s">
        <v>77</v>
      </c>
      <c r="M300" s="361" t="s">
        <v>349</v>
      </c>
      <c r="N300" s="311" t="s">
        <v>335</v>
      </c>
      <c r="O300" s="211"/>
      <c r="P300" s="211"/>
      <c r="Q300" s="211"/>
      <c r="R300" s="211"/>
      <c r="S300" s="211"/>
      <c r="T300" s="211"/>
      <c r="U300" s="211"/>
      <c r="V300" s="211"/>
      <c r="W300" s="211"/>
      <c r="X300" s="211"/>
      <c r="Y300" s="211"/>
      <c r="Z300" s="211"/>
      <c r="AA300" s="211"/>
      <c r="AB300" s="211"/>
      <c r="AC300" s="225"/>
      <c r="AD300" s="211"/>
      <c r="AE300" s="211"/>
      <c r="AF300" s="211"/>
      <c r="AG300" s="211"/>
      <c r="AH300" s="211"/>
      <c r="AI300" s="211"/>
      <c r="AJ300" s="211"/>
      <c r="AK300" s="211"/>
      <c r="AL300" s="211"/>
      <c r="AM300" s="211"/>
      <c r="AN300" s="211"/>
      <c r="AO300" s="211"/>
      <c r="AP300" s="211"/>
      <c r="AQ300" s="211" t="s">
        <v>76</v>
      </c>
      <c r="AR300" s="211" t="s">
        <v>76</v>
      </c>
      <c r="AS300" s="211"/>
      <c r="AT300" s="211"/>
      <c r="AU300" s="211"/>
      <c r="AV300" s="211"/>
      <c r="AW300" s="211"/>
      <c r="AX300" s="211"/>
      <c r="AY300" s="211"/>
      <c r="AZ300" s="211"/>
      <c r="BA300" s="211"/>
      <c r="BB300" s="211"/>
      <c r="BC300" s="211"/>
      <c r="BD300" s="211"/>
      <c r="BE300" s="211"/>
      <c r="BF300" s="211"/>
      <c r="BG300" s="211"/>
      <c r="BH300" s="211"/>
      <c r="BI300" s="211"/>
      <c r="BJ300" s="211"/>
      <c r="BK300" s="211"/>
      <c r="BL300" s="211"/>
      <c r="BM300" s="171">
        <f>COUNTIF(O300:AA300,"P")</f>
        <v>0</v>
      </c>
      <c r="BN300" s="172">
        <f>COUNTIF(AB300:AM300,"P")</f>
        <v>0</v>
      </c>
      <c r="BO300" s="172">
        <f>COUNTIF(AN300:AZ300,"P")</f>
        <v>2</v>
      </c>
      <c r="BP300" s="172">
        <f>COUNTIF(BA300:BL300,"P")</f>
        <v>0</v>
      </c>
      <c r="BQ300" s="172">
        <f>SUM(BM300:BP300)</f>
        <v>2</v>
      </c>
      <c r="BR300" s="303" t="e">
        <f>+SUM(BM301)/(BM300)</f>
        <v>#DIV/0!</v>
      </c>
      <c r="BS300" s="303" t="e">
        <f>+SUM(BN301)/(BN300)</f>
        <v>#DIV/0!</v>
      </c>
      <c r="BT300" s="303">
        <f>+SUM(BO301)/(BO300)</f>
        <v>0</v>
      </c>
      <c r="BU300" s="303" t="e">
        <f>+SUM(BP301)/(BP300)</f>
        <v>#DIV/0!</v>
      </c>
      <c r="BV300" s="303">
        <f>+SUM(BQ301)/(BQ300)</f>
        <v>0</v>
      </c>
      <c r="BW300" s="149"/>
    </row>
    <row r="301" spans="1:78" s="205" customFormat="1" ht="15.75" hidden="1" customHeight="1" outlineLevel="1" x14ac:dyDescent="0.25">
      <c r="A301" s="231"/>
      <c r="B301" s="786"/>
      <c r="C301" s="683"/>
      <c r="D301" s="239"/>
      <c r="E301" s="695"/>
      <c r="F301" s="508"/>
      <c r="G301" s="160" t="s">
        <v>350</v>
      </c>
      <c r="H301" s="363"/>
      <c r="I301" s="363"/>
      <c r="J301" s="363"/>
      <c r="K301" s="363"/>
      <c r="L301" s="363"/>
      <c r="M301" s="362"/>
      <c r="N301" s="312"/>
      <c r="O301" s="173"/>
      <c r="P301" s="173"/>
      <c r="Q301" s="173"/>
      <c r="R301" s="173"/>
      <c r="S301" s="173"/>
      <c r="T301" s="173"/>
      <c r="U301" s="173"/>
      <c r="V301" s="173"/>
      <c r="W301" s="173"/>
      <c r="X301" s="173"/>
      <c r="Y301" s="173"/>
      <c r="Z301" s="173"/>
      <c r="AA301" s="173"/>
      <c r="AB301" s="173"/>
      <c r="AC301" s="174"/>
      <c r="AD301" s="173"/>
      <c r="AE301" s="173"/>
      <c r="AF301" s="173"/>
      <c r="AG301" s="173"/>
      <c r="AH301" s="173"/>
      <c r="AI301" s="173"/>
      <c r="AJ301" s="173"/>
      <c r="AK301" s="173"/>
      <c r="AL301" s="173"/>
      <c r="AM301" s="173"/>
      <c r="AN301" s="173"/>
      <c r="AO301" s="173"/>
      <c r="AP301" s="173"/>
      <c r="AQ301" s="173"/>
      <c r="AR301" s="173"/>
      <c r="AS301" s="173"/>
      <c r="AT301" s="173"/>
      <c r="AU301" s="173"/>
      <c r="AV301" s="173"/>
      <c r="AW301" s="173"/>
      <c r="AX301" s="173"/>
      <c r="AY301" s="173"/>
      <c r="AZ301" s="173"/>
      <c r="BA301" s="173"/>
      <c r="BB301" s="173"/>
      <c r="BC301" s="173"/>
      <c r="BD301" s="173"/>
      <c r="BE301" s="173"/>
      <c r="BF301" s="173"/>
      <c r="BG301" s="173"/>
      <c r="BH301" s="173"/>
      <c r="BI301" s="173"/>
      <c r="BJ301" s="173"/>
      <c r="BK301" s="173"/>
      <c r="BL301" s="173"/>
      <c r="BM301" s="175">
        <f>COUNTIF(O301:AA301,"E")</f>
        <v>0</v>
      </c>
      <c r="BN301" s="176">
        <f>COUNTIF(AB301:AM301,"E")</f>
        <v>0</v>
      </c>
      <c r="BO301" s="176">
        <f>COUNTIF(AN301:AZ301,"E")</f>
        <v>0</v>
      </c>
      <c r="BP301" s="176">
        <f>COUNTIF(BA301:BL301,"E")</f>
        <v>0</v>
      </c>
      <c r="BQ301" s="177">
        <f>SUM(BM301:BP301)</f>
        <v>0</v>
      </c>
      <c r="BR301" s="303"/>
      <c r="BS301" s="303"/>
      <c r="BT301" s="303"/>
      <c r="BU301" s="303"/>
      <c r="BV301" s="303"/>
      <c r="BW301" s="149"/>
    </row>
    <row r="302" spans="1:78" s="149" customFormat="1" ht="15.75" hidden="1" customHeight="1" outlineLevel="1" x14ac:dyDescent="0.25">
      <c r="A302" s="576"/>
      <c r="B302" s="786"/>
      <c r="C302" s="683"/>
      <c r="D302" s="239"/>
      <c r="E302" s="497" t="s">
        <v>351</v>
      </c>
      <c r="F302" s="638" t="s">
        <v>352</v>
      </c>
      <c r="G302" s="160" t="s">
        <v>76</v>
      </c>
      <c r="H302" s="363" t="s">
        <v>77</v>
      </c>
      <c r="I302" s="363"/>
      <c r="J302" s="363" t="s">
        <v>77</v>
      </c>
      <c r="K302" s="363" t="s">
        <v>77</v>
      </c>
      <c r="L302" s="363"/>
      <c r="M302" s="361" t="s">
        <v>235</v>
      </c>
      <c r="N302" s="311" t="s">
        <v>335</v>
      </c>
      <c r="O302" s="211"/>
      <c r="P302" s="211"/>
      <c r="Q302" s="211"/>
      <c r="R302" s="211"/>
      <c r="S302" s="211"/>
      <c r="T302" s="211"/>
      <c r="U302" s="211"/>
      <c r="V302" s="211"/>
      <c r="W302" s="211"/>
      <c r="X302" s="211"/>
      <c r="Y302" s="211"/>
      <c r="Z302" s="211" t="s">
        <v>76</v>
      </c>
      <c r="AA302" s="211"/>
      <c r="AB302" s="211"/>
      <c r="AC302" s="212"/>
      <c r="AD302" s="211"/>
      <c r="AE302" s="211"/>
      <c r="AF302" s="211"/>
      <c r="AG302" s="211"/>
      <c r="AH302" s="211"/>
      <c r="AI302" s="211" t="s">
        <v>76</v>
      </c>
      <c r="AJ302" s="211"/>
      <c r="AK302" s="211"/>
      <c r="AL302" s="211"/>
      <c r="AM302" s="211"/>
      <c r="AN302" s="211"/>
      <c r="AO302" s="211"/>
      <c r="AP302" s="211"/>
      <c r="AQ302" s="211"/>
      <c r="AR302" s="211" t="s">
        <v>76</v>
      </c>
      <c r="AS302" s="211"/>
      <c r="AT302" s="211"/>
      <c r="AU302" s="211"/>
      <c r="AV302" s="211"/>
      <c r="AW302" s="211"/>
      <c r="AX302" s="211"/>
      <c r="AY302" s="211"/>
      <c r="AZ302" s="211" t="s">
        <v>76</v>
      </c>
      <c r="BA302" s="211"/>
      <c r="BB302" s="211" t="s">
        <v>76</v>
      </c>
      <c r="BC302" s="211"/>
      <c r="BD302" s="211"/>
      <c r="BE302" s="211"/>
      <c r="BF302" s="211"/>
      <c r="BG302" s="211"/>
      <c r="BH302" s="211"/>
      <c r="BI302" s="211" t="s">
        <v>76</v>
      </c>
      <c r="BJ302" s="211"/>
      <c r="BK302" s="211"/>
      <c r="BL302" s="211"/>
      <c r="BM302" s="171">
        <f>COUNTIF(O302:AA302,"P")</f>
        <v>1</v>
      </c>
      <c r="BN302" s="172">
        <f>COUNTIF(AB302:AM302,"P")</f>
        <v>1</v>
      </c>
      <c r="BO302" s="172">
        <f>COUNTIF(AN302:AZ302,"P")</f>
        <v>2</v>
      </c>
      <c r="BP302" s="172">
        <f>COUNTIF(BA302:BL302,"P")</f>
        <v>2</v>
      </c>
      <c r="BQ302" s="172">
        <f t="shared" si="158"/>
        <v>6</v>
      </c>
      <c r="BR302" s="303">
        <f>+SUM(BM303)/(BM302)</f>
        <v>0</v>
      </c>
      <c r="BS302" s="303">
        <f>+SUM(BN303)/(BN302)</f>
        <v>0</v>
      </c>
      <c r="BT302" s="303">
        <f>+SUM(BO303)/(BO302)</f>
        <v>0</v>
      </c>
      <c r="BU302" s="303">
        <f>+SUM(BP303)/(BP302)</f>
        <v>0</v>
      </c>
      <c r="BV302" s="303">
        <f>+SUM(BQ303)/(BQ302)</f>
        <v>0</v>
      </c>
      <c r="BX302" s="205"/>
      <c r="BY302" s="205"/>
      <c r="BZ302" s="205"/>
    </row>
    <row r="303" spans="1:78" s="149" customFormat="1" ht="20.25" hidden="1" customHeight="1" outlineLevel="1" x14ac:dyDescent="0.25">
      <c r="A303" s="580"/>
      <c r="B303" s="786"/>
      <c r="C303" s="683"/>
      <c r="D303" s="239"/>
      <c r="E303" s="694"/>
      <c r="F303" s="325"/>
      <c r="G303" s="160" t="s">
        <v>80</v>
      </c>
      <c r="H303" s="363"/>
      <c r="I303" s="363"/>
      <c r="J303" s="363"/>
      <c r="K303" s="363"/>
      <c r="L303" s="363"/>
      <c r="M303" s="362"/>
      <c r="N303" s="312"/>
      <c r="O303" s="173"/>
      <c r="P303" s="173"/>
      <c r="Q303" s="173"/>
      <c r="R303" s="173"/>
      <c r="S303" s="173"/>
      <c r="T303" s="173"/>
      <c r="U303" s="173"/>
      <c r="V303" s="173"/>
      <c r="W303" s="173"/>
      <c r="X303" s="173"/>
      <c r="Y303" s="173"/>
      <c r="Z303" s="173"/>
      <c r="AA303" s="173"/>
      <c r="AB303" s="173"/>
      <c r="AC303" s="174"/>
      <c r="AD303" s="173"/>
      <c r="AE303" s="173"/>
      <c r="AF303" s="173"/>
      <c r="AG303" s="173"/>
      <c r="AH303" s="173"/>
      <c r="AI303" s="173"/>
      <c r="AJ303" s="173"/>
      <c r="AK303" s="173"/>
      <c r="AL303" s="173"/>
      <c r="AM303" s="173"/>
      <c r="AN303" s="173"/>
      <c r="AO303" s="173"/>
      <c r="AP303" s="173"/>
      <c r="AQ303" s="173"/>
      <c r="AR303" s="173"/>
      <c r="AS303" s="173"/>
      <c r="AT303" s="173"/>
      <c r="AU303" s="173"/>
      <c r="AV303" s="173"/>
      <c r="AW303" s="173"/>
      <c r="AX303" s="173"/>
      <c r="AY303" s="173"/>
      <c r="AZ303" s="173"/>
      <c r="BA303" s="173"/>
      <c r="BB303" s="173"/>
      <c r="BC303" s="173"/>
      <c r="BD303" s="173"/>
      <c r="BE303" s="173"/>
      <c r="BF303" s="173"/>
      <c r="BG303" s="173"/>
      <c r="BH303" s="173"/>
      <c r="BI303" s="173"/>
      <c r="BJ303" s="173"/>
      <c r="BK303" s="173"/>
      <c r="BL303" s="173"/>
      <c r="BM303" s="175">
        <f>COUNTIF(O303:AA303,"E")</f>
        <v>0</v>
      </c>
      <c r="BN303" s="176">
        <f>COUNTIF(AB303:AM303,"E")</f>
        <v>0</v>
      </c>
      <c r="BO303" s="176">
        <f>COUNTIF(AN303:AZ303,"E")</f>
        <v>0</v>
      </c>
      <c r="BP303" s="176">
        <f>COUNTIF(BA303:BL303,"E")</f>
        <v>0</v>
      </c>
      <c r="BQ303" s="177">
        <f t="shared" si="158"/>
        <v>0</v>
      </c>
      <c r="BR303" s="303"/>
      <c r="BS303" s="303"/>
      <c r="BT303" s="303"/>
      <c r="BU303" s="303"/>
      <c r="BV303" s="303"/>
      <c r="BX303" s="205"/>
      <c r="BY303" s="205"/>
      <c r="BZ303" s="205"/>
    </row>
    <row r="304" spans="1:78" s="205" customFormat="1" ht="18.75" customHeight="1" collapsed="1" x14ac:dyDescent="0.25">
      <c r="A304" s="733"/>
      <c r="B304" s="786"/>
      <c r="C304" s="683"/>
      <c r="D304" s="756" t="s">
        <v>331</v>
      </c>
      <c r="E304" s="741" t="s">
        <v>641</v>
      </c>
      <c r="F304" s="479" t="s">
        <v>302</v>
      </c>
      <c r="G304" s="206" t="s">
        <v>76</v>
      </c>
      <c r="H304" s="353" t="s">
        <v>77</v>
      </c>
      <c r="I304" s="353" t="s">
        <v>77</v>
      </c>
      <c r="J304" s="353" t="s">
        <v>77</v>
      </c>
      <c r="K304" s="353" t="s">
        <v>77</v>
      </c>
      <c r="L304" s="353" t="s">
        <v>77</v>
      </c>
      <c r="M304" s="361" t="s">
        <v>235</v>
      </c>
      <c r="N304" s="352" t="s">
        <v>79</v>
      </c>
      <c r="O304" s="165">
        <f>COUNTIF(O306:O313,"P")</f>
        <v>0</v>
      </c>
      <c r="P304" s="165">
        <f t="shared" ref="P304:BL304" si="161">COUNTIF(P306:P313,"P")</f>
        <v>1</v>
      </c>
      <c r="Q304" s="165">
        <f t="shared" si="161"/>
        <v>1</v>
      </c>
      <c r="R304" s="165">
        <f t="shared" si="161"/>
        <v>1</v>
      </c>
      <c r="S304" s="165">
        <f t="shared" si="161"/>
        <v>0</v>
      </c>
      <c r="T304" s="165">
        <f t="shared" si="161"/>
        <v>1</v>
      </c>
      <c r="U304" s="165">
        <f t="shared" si="161"/>
        <v>1</v>
      </c>
      <c r="V304" s="165">
        <f t="shared" si="161"/>
        <v>0</v>
      </c>
      <c r="W304" s="165">
        <f t="shared" si="161"/>
        <v>1</v>
      </c>
      <c r="X304" s="165">
        <f t="shared" si="161"/>
        <v>0</v>
      </c>
      <c r="Y304" s="165">
        <f t="shared" si="161"/>
        <v>1</v>
      </c>
      <c r="Z304" s="165">
        <f t="shared" si="161"/>
        <v>1</v>
      </c>
      <c r="AA304" s="165"/>
      <c r="AB304" s="165">
        <f t="shared" si="161"/>
        <v>3</v>
      </c>
      <c r="AC304" s="165">
        <f t="shared" si="161"/>
        <v>1</v>
      </c>
      <c r="AD304" s="165">
        <f t="shared" si="161"/>
        <v>1</v>
      </c>
      <c r="AE304" s="165">
        <f t="shared" si="161"/>
        <v>3</v>
      </c>
      <c r="AF304" s="165">
        <f t="shared" si="161"/>
        <v>2</v>
      </c>
      <c r="AG304" s="165">
        <f t="shared" si="161"/>
        <v>0</v>
      </c>
      <c r="AH304" s="165">
        <f t="shared" si="161"/>
        <v>1</v>
      </c>
      <c r="AI304" s="165">
        <f t="shared" si="161"/>
        <v>0</v>
      </c>
      <c r="AJ304" s="165">
        <f t="shared" si="161"/>
        <v>1</v>
      </c>
      <c r="AK304" s="165">
        <f t="shared" si="161"/>
        <v>0</v>
      </c>
      <c r="AL304" s="165">
        <f t="shared" si="161"/>
        <v>1</v>
      </c>
      <c r="AM304" s="165">
        <f t="shared" si="161"/>
        <v>1</v>
      </c>
      <c r="AN304" s="165">
        <f t="shared" si="161"/>
        <v>3</v>
      </c>
      <c r="AO304" s="165">
        <f t="shared" si="161"/>
        <v>0</v>
      </c>
      <c r="AP304" s="165">
        <f t="shared" si="161"/>
        <v>1</v>
      </c>
      <c r="AQ304" s="165">
        <f t="shared" si="161"/>
        <v>1</v>
      </c>
      <c r="AR304" s="165">
        <f t="shared" si="161"/>
        <v>1</v>
      </c>
      <c r="AS304" s="165">
        <f t="shared" si="161"/>
        <v>1</v>
      </c>
      <c r="AT304" s="165">
        <f t="shared" si="161"/>
        <v>0</v>
      </c>
      <c r="AU304" s="165">
        <f t="shared" si="161"/>
        <v>1</v>
      </c>
      <c r="AV304" s="165">
        <f t="shared" si="161"/>
        <v>0</v>
      </c>
      <c r="AW304" s="165">
        <f t="shared" si="161"/>
        <v>1</v>
      </c>
      <c r="AX304" s="165">
        <f t="shared" si="161"/>
        <v>0</v>
      </c>
      <c r="AY304" s="165">
        <f t="shared" si="161"/>
        <v>1</v>
      </c>
      <c r="AZ304" s="165">
        <f t="shared" si="161"/>
        <v>1</v>
      </c>
      <c r="BA304" s="165">
        <f t="shared" si="161"/>
        <v>3</v>
      </c>
      <c r="BB304" s="165">
        <f t="shared" si="161"/>
        <v>0</v>
      </c>
      <c r="BC304" s="165">
        <f t="shared" si="161"/>
        <v>1</v>
      </c>
      <c r="BD304" s="165">
        <f t="shared" si="161"/>
        <v>0</v>
      </c>
      <c r="BE304" s="165">
        <f t="shared" si="161"/>
        <v>1</v>
      </c>
      <c r="BF304" s="165">
        <f t="shared" si="161"/>
        <v>0</v>
      </c>
      <c r="BG304" s="165">
        <f t="shared" si="161"/>
        <v>2</v>
      </c>
      <c r="BH304" s="165">
        <f t="shared" si="161"/>
        <v>0</v>
      </c>
      <c r="BI304" s="165">
        <f t="shared" si="161"/>
        <v>2</v>
      </c>
      <c r="BJ304" s="165">
        <f t="shared" si="161"/>
        <v>3</v>
      </c>
      <c r="BK304" s="165">
        <f t="shared" si="161"/>
        <v>0</v>
      </c>
      <c r="BL304" s="165">
        <f t="shared" si="161"/>
        <v>0</v>
      </c>
      <c r="BM304" s="301" t="e">
        <f>+SUM(BM307+BM309+BM311+BM313+BM315+BM317+BM319+BM321+BM323)/SUM(BM306+BM308+BM310+BM312+BM314+BM316+BM318+BM320+BM322)</f>
        <v>#REF!</v>
      </c>
      <c r="BN304" s="301" t="e">
        <f>+SUM(BN307+BN309+BN311+BN313+BN315+BN317+BN319+BN321+BN323)/SUM(BN306+BN308+BN310+BN312+BN314+BN316+BN318+BN320+BN322)</f>
        <v>#REF!</v>
      </c>
      <c r="BO304" s="301" t="e">
        <f>+SUM(BO307+BO309+BO311+BO313+BO315+BO317+BO319+BO321+BO323)/SUM(BO306+BO308+BO310+BO312+BO314+BO316+BO318+BO320+BO322)</f>
        <v>#REF!</v>
      </c>
      <c r="BP304" s="301" t="e">
        <f>+SUM(BP307+BP309+BP311+BP313+BP315+BP317+BP319+BP321+BP323)/SUM(BP306+BP308+BP310+BP312+BP314+BP316+BP318+BP320+BP322)</f>
        <v>#REF!</v>
      </c>
      <c r="BQ304" s="301" t="e">
        <f>+SUM(BQ307+BQ309+BQ311+BQ313+BQ315+BQ317+BQ319+BQ321+BQ323)/SUM(BQ306+BQ308+BQ310+BQ312+BQ314+BQ316+BQ318+BQ320+BQ322)</f>
        <v>#REF!</v>
      </c>
      <c r="BR304" s="301"/>
      <c r="BS304" s="301"/>
      <c r="BT304" s="301"/>
      <c r="BU304" s="301"/>
      <c r="BV304" s="301"/>
      <c r="BW304" s="149"/>
    </row>
    <row r="305" spans="1:75" s="205" customFormat="1" ht="18.75" customHeight="1" x14ac:dyDescent="0.25">
      <c r="A305" s="734"/>
      <c r="B305" s="786"/>
      <c r="C305" s="683"/>
      <c r="D305" s="756"/>
      <c r="E305" s="741"/>
      <c r="F305" s="479"/>
      <c r="G305" s="206" t="s">
        <v>80</v>
      </c>
      <c r="H305" s="356"/>
      <c r="I305" s="356"/>
      <c r="J305" s="356"/>
      <c r="K305" s="356"/>
      <c r="L305" s="356"/>
      <c r="M305" s="362"/>
      <c r="N305" s="352"/>
      <c r="O305" s="166">
        <f>COUNTIF(O306:O313,"E")</f>
        <v>0</v>
      </c>
      <c r="P305" s="166">
        <f t="shared" ref="P305:BL305" si="162">COUNTIF(P306:P313,"E")</f>
        <v>0</v>
      </c>
      <c r="Q305" s="166">
        <f t="shared" si="162"/>
        <v>0</v>
      </c>
      <c r="R305" s="166">
        <f t="shared" si="162"/>
        <v>0</v>
      </c>
      <c r="S305" s="166">
        <f t="shared" si="162"/>
        <v>0</v>
      </c>
      <c r="T305" s="166">
        <f t="shared" si="162"/>
        <v>0</v>
      </c>
      <c r="U305" s="166">
        <f t="shared" si="162"/>
        <v>0</v>
      </c>
      <c r="V305" s="166">
        <f t="shared" si="162"/>
        <v>0</v>
      </c>
      <c r="W305" s="166">
        <f t="shared" si="162"/>
        <v>0</v>
      </c>
      <c r="X305" s="166">
        <f t="shared" si="162"/>
        <v>0</v>
      </c>
      <c r="Y305" s="166">
        <f t="shared" si="162"/>
        <v>0</v>
      </c>
      <c r="Z305" s="166">
        <f t="shared" si="162"/>
        <v>0</v>
      </c>
      <c r="AA305" s="166"/>
      <c r="AB305" s="166">
        <f t="shared" si="162"/>
        <v>0</v>
      </c>
      <c r="AC305" s="166">
        <f t="shared" si="162"/>
        <v>0</v>
      </c>
      <c r="AD305" s="166">
        <f t="shared" si="162"/>
        <v>0</v>
      </c>
      <c r="AE305" s="166">
        <f t="shared" si="162"/>
        <v>0</v>
      </c>
      <c r="AF305" s="166">
        <f t="shared" si="162"/>
        <v>0</v>
      </c>
      <c r="AG305" s="166">
        <f t="shared" si="162"/>
        <v>0</v>
      </c>
      <c r="AH305" s="166">
        <f t="shared" si="162"/>
        <v>0</v>
      </c>
      <c r="AI305" s="166">
        <f t="shared" si="162"/>
        <v>0</v>
      </c>
      <c r="AJ305" s="166">
        <f t="shared" si="162"/>
        <v>0</v>
      </c>
      <c r="AK305" s="166">
        <f t="shared" si="162"/>
        <v>0</v>
      </c>
      <c r="AL305" s="166">
        <f t="shared" si="162"/>
        <v>0</v>
      </c>
      <c r="AM305" s="166">
        <f t="shared" si="162"/>
        <v>0</v>
      </c>
      <c r="AN305" s="166">
        <f t="shared" si="162"/>
        <v>0</v>
      </c>
      <c r="AO305" s="166">
        <f t="shared" si="162"/>
        <v>0</v>
      </c>
      <c r="AP305" s="166">
        <f t="shared" si="162"/>
        <v>0</v>
      </c>
      <c r="AQ305" s="166">
        <f t="shared" si="162"/>
        <v>0</v>
      </c>
      <c r="AR305" s="166">
        <f t="shared" si="162"/>
        <v>0</v>
      </c>
      <c r="AS305" s="166">
        <f t="shared" si="162"/>
        <v>0</v>
      </c>
      <c r="AT305" s="166">
        <f t="shared" si="162"/>
        <v>0</v>
      </c>
      <c r="AU305" s="166">
        <f t="shared" si="162"/>
        <v>0</v>
      </c>
      <c r="AV305" s="166">
        <f t="shared" si="162"/>
        <v>0</v>
      </c>
      <c r="AW305" s="166">
        <f t="shared" si="162"/>
        <v>0</v>
      </c>
      <c r="AX305" s="166">
        <f t="shared" si="162"/>
        <v>0</v>
      </c>
      <c r="AY305" s="166">
        <f t="shared" si="162"/>
        <v>0</v>
      </c>
      <c r="AZ305" s="166">
        <f t="shared" si="162"/>
        <v>0</v>
      </c>
      <c r="BA305" s="166">
        <f t="shared" si="162"/>
        <v>0</v>
      </c>
      <c r="BB305" s="166">
        <f t="shared" si="162"/>
        <v>0</v>
      </c>
      <c r="BC305" s="166">
        <f t="shared" si="162"/>
        <v>0</v>
      </c>
      <c r="BD305" s="166">
        <f t="shared" si="162"/>
        <v>0</v>
      </c>
      <c r="BE305" s="166">
        <f t="shared" si="162"/>
        <v>0</v>
      </c>
      <c r="BF305" s="166">
        <f t="shared" si="162"/>
        <v>0</v>
      </c>
      <c r="BG305" s="166">
        <f t="shared" si="162"/>
        <v>0</v>
      </c>
      <c r="BH305" s="166">
        <f t="shared" si="162"/>
        <v>0</v>
      </c>
      <c r="BI305" s="166">
        <f t="shared" si="162"/>
        <v>0</v>
      </c>
      <c r="BJ305" s="166">
        <f t="shared" si="162"/>
        <v>0</v>
      </c>
      <c r="BK305" s="166">
        <f t="shared" si="162"/>
        <v>0</v>
      </c>
      <c r="BL305" s="166">
        <f t="shared" si="162"/>
        <v>0</v>
      </c>
      <c r="BM305" s="302"/>
      <c r="BN305" s="302"/>
      <c r="BO305" s="302"/>
      <c r="BP305" s="302"/>
      <c r="BQ305" s="302"/>
      <c r="BR305" s="302"/>
      <c r="BS305" s="302"/>
      <c r="BT305" s="302"/>
      <c r="BU305" s="302"/>
      <c r="BV305" s="302"/>
      <c r="BW305" s="149"/>
    </row>
    <row r="306" spans="1:75" s="205" customFormat="1" ht="28.5" hidden="1" customHeight="1" outlineLevel="1" x14ac:dyDescent="0.25">
      <c r="A306" s="733"/>
      <c r="B306" s="786"/>
      <c r="C306" s="683"/>
      <c r="D306" s="497" t="s">
        <v>642</v>
      </c>
      <c r="E306" s="497"/>
      <c r="F306" s="497" t="s">
        <v>353</v>
      </c>
      <c r="G306" s="242" t="s">
        <v>76</v>
      </c>
      <c r="H306" s="420" t="s">
        <v>76</v>
      </c>
      <c r="I306" s="353" t="s">
        <v>77</v>
      </c>
      <c r="J306" s="353" t="s">
        <v>77</v>
      </c>
      <c r="K306" s="353" t="s">
        <v>77</v>
      </c>
      <c r="L306" s="363" t="s">
        <v>77</v>
      </c>
      <c r="M306" s="361" t="s">
        <v>235</v>
      </c>
      <c r="N306" s="352" t="s">
        <v>79</v>
      </c>
      <c r="O306" s="211"/>
      <c r="P306" s="211" t="s">
        <v>76</v>
      </c>
      <c r="Q306" s="211"/>
      <c r="R306" s="211" t="s">
        <v>76</v>
      </c>
      <c r="S306" s="211"/>
      <c r="T306" s="211"/>
      <c r="U306" s="211"/>
      <c r="V306" s="211"/>
      <c r="W306" s="211"/>
      <c r="X306" s="211"/>
      <c r="Y306" s="211"/>
      <c r="Z306" s="211"/>
      <c r="AA306" s="211"/>
      <c r="AB306" s="211" t="s">
        <v>76</v>
      </c>
      <c r="AC306" s="211"/>
      <c r="AD306" s="211"/>
      <c r="AE306" s="211" t="s">
        <v>76</v>
      </c>
      <c r="AF306" s="211" t="s">
        <v>76</v>
      </c>
      <c r="AG306" s="211"/>
      <c r="AH306" s="211"/>
      <c r="AI306" s="211"/>
      <c r="AJ306" s="211"/>
      <c r="AK306" s="211"/>
      <c r="AL306" s="211"/>
      <c r="AM306" s="211"/>
      <c r="AN306" s="211" t="s">
        <v>76</v>
      </c>
      <c r="AO306" s="211"/>
      <c r="AP306" s="211"/>
      <c r="AQ306" s="211"/>
      <c r="AR306" s="211"/>
      <c r="AS306" s="211"/>
      <c r="AT306" s="211"/>
      <c r="AU306" s="211"/>
      <c r="AV306" s="211"/>
      <c r="AW306" s="211"/>
      <c r="AX306" s="211"/>
      <c r="AY306" s="211"/>
      <c r="AZ306" s="211"/>
      <c r="BA306" s="211" t="s">
        <v>76</v>
      </c>
      <c r="BB306" s="211"/>
      <c r="BC306" s="211"/>
      <c r="BD306" s="211"/>
      <c r="BE306" s="211"/>
      <c r="BF306" s="211"/>
      <c r="BG306" s="211" t="s">
        <v>76</v>
      </c>
      <c r="BH306" s="211"/>
      <c r="BI306" s="211"/>
      <c r="BJ306" s="211" t="s">
        <v>76</v>
      </c>
      <c r="BK306" s="211"/>
      <c r="BL306" s="211"/>
      <c r="BM306" s="171">
        <f>COUNTIF(O306:AA306,"P")</f>
        <v>2</v>
      </c>
      <c r="BN306" s="172">
        <f>COUNTIF(AB306:AM306,"P")</f>
        <v>3</v>
      </c>
      <c r="BO306" s="172">
        <f>COUNTIF(AN306:AZ306,"P")</f>
        <v>1</v>
      </c>
      <c r="BP306" s="172">
        <f>COUNTIF(BA306:BL306,"P")</f>
        <v>3</v>
      </c>
      <c r="BQ306" s="172">
        <f>SUM(BM306:BP306)</f>
        <v>9</v>
      </c>
      <c r="BR306" s="303">
        <f>+SUM(BM307)/(BM306)</f>
        <v>0</v>
      </c>
      <c r="BS306" s="303">
        <f>+SUM(BN307)/(BN306)</f>
        <v>0</v>
      </c>
      <c r="BT306" s="303">
        <f>+SUM(BO307)/(BO306)</f>
        <v>0</v>
      </c>
      <c r="BU306" s="303">
        <f>+SUM(BP307)/(BP306)</f>
        <v>0</v>
      </c>
      <c r="BV306" s="303">
        <f>+SUM(BQ307)/(BQ306)</f>
        <v>0</v>
      </c>
      <c r="BW306" s="149"/>
    </row>
    <row r="307" spans="1:75" s="205" customFormat="1" ht="27.75" hidden="1" customHeight="1" outlineLevel="1" x14ac:dyDescent="0.25">
      <c r="A307" s="734"/>
      <c r="B307" s="786"/>
      <c r="C307" s="683"/>
      <c r="D307" s="497"/>
      <c r="E307" s="497"/>
      <c r="F307" s="497"/>
      <c r="G307" s="242" t="s">
        <v>80</v>
      </c>
      <c r="H307" s="421"/>
      <c r="I307" s="356"/>
      <c r="J307" s="356"/>
      <c r="K307" s="356"/>
      <c r="L307" s="363"/>
      <c r="M307" s="362"/>
      <c r="N307" s="352"/>
      <c r="O307" s="173"/>
      <c r="P307" s="173"/>
      <c r="Q307" s="173"/>
      <c r="R307" s="173"/>
      <c r="S307" s="173"/>
      <c r="T307" s="174"/>
      <c r="U307" s="174"/>
      <c r="V307" s="174"/>
      <c r="W307" s="173"/>
      <c r="X307" s="174"/>
      <c r="Y307" s="174"/>
      <c r="Z307" s="174"/>
      <c r="AA307" s="174"/>
      <c r="AB307" s="174"/>
      <c r="AC307" s="174"/>
      <c r="AD307" s="174"/>
      <c r="AE307" s="174"/>
      <c r="AF307" s="174"/>
      <c r="AG307" s="174"/>
      <c r="AH307" s="174"/>
      <c r="AI307" s="174"/>
      <c r="AJ307" s="174"/>
      <c r="AK307" s="173"/>
      <c r="AL307" s="173"/>
      <c r="AM307" s="174"/>
      <c r="AN307" s="174"/>
      <c r="AO307" s="174"/>
      <c r="AP307" s="174"/>
      <c r="AQ307" s="174"/>
      <c r="AR307" s="174"/>
      <c r="AS307" s="174"/>
      <c r="AT307" s="174"/>
      <c r="AU307" s="174"/>
      <c r="AV307" s="174"/>
      <c r="AW307" s="174"/>
      <c r="AX307" s="174"/>
      <c r="AY307" s="174"/>
      <c r="AZ307" s="174"/>
      <c r="BA307" s="173"/>
      <c r="BB307" s="173"/>
      <c r="BC307" s="174"/>
      <c r="BD307" s="174"/>
      <c r="BE307" s="174"/>
      <c r="BF307" s="174"/>
      <c r="BG307" s="174"/>
      <c r="BH307" s="174"/>
      <c r="BI307" s="174"/>
      <c r="BJ307" s="174"/>
      <c r="BK307" s="174"/>
      <c r="BL307" s="174"/>
      <c r="BM307" s="175">
        <f>COUNTIF(O307:AA307,"E")</f>
        <v>0</v>
      </c>
      <c r="BN307" s="176">
        <f>COUNTIF(AB307:AM307,"E")</f>
        <v>0</v>
      </c>
      <c r="BO307" s="176">
        <f>COUNTIF(AN307:AZ307,"E")</f>
        <v>0</v>
      </c>
      <c r="BP307" s="176">
        <f>COUNTIF(BA307:BL307,"E")</f>
        <v>0</v>
      </c>
      <c r="BQ307" s="177">
        <f>SUM(BM307:BP307)</f>
        <v>0</v>
      </c>
      <c r="BR307" s="303"/>
      <c r="BS307" s="303"/>
      <c r="BT307" s="303"/>
      <c r="BU307" s="303"/>
      <c r="BV307" s="303"/>
      <c r="BW307" s="149"/>
    </row>
    <row r="308" spans="1:75" s="205" customFormat="1" ht="24" hidden="1" customHeight="1" outlineLevel="1" x14ac:dyDescent="0.25">
      <c r="A308" s="733"/>
      <c r="B308" s="786"/>
      <c r="C308" s="683"/>
      <c r="D308" s="497" t="s">
        <v>643</v>
      </c>
      <c r="E308" s="497"/>
      <c r="F308" s="480" t="s">
        <v>354</v>
      </c>
      <c r="G308" s="242" t="s">
        <v>76</v>
      </c>
      <c r="H308" s="420" t="s">
        <v>77</v>
      </c>
      <c r="I308" s="353" t="s">
        <v>77</v>
      </c>
      <c r="J308" s="353" t="s">
        <v>77</v>
      </c>
      <c r="K308" s="353" t="s">
        <v>77</v>
      </c>
      <c r="L308" s="363" t="s">
        <v>77</v>
      </c>
      <c r="M308" s="361" t="s">
        <v>235</v>
      </c>
      <c r="N308" s="352" t="s">
        <v>79</v>
      </c>
      <c r="O308" s="211"/>
      <c r="P308" s="211"/>
      <c r="Q308" s="211" t="s">
        <v>76</v>
      </c>
      <c r="R308" s="211"/>
      <c r="S308" s="211"/>
      <c r="T308" s="211"/>
      <c r="U308" s="211" t="s">
        <v>76</v>
      </c>
      <c r="V308" s="211"/>
      <c r="W308" s="211"/>
      <c r="X308" s="211"/>
      <c r="Y308" s="211" t="s">
        <v>76</v>
      </c>
      <c r="Z308" s="211"/>
      <c r="AA308" s="211"/>
      <c r="AB308" s="211"/>
      <c r="AC308" s="211"/>
      <c r="AD308" s="211" t="s">
        <v>76</v>
      </c>
      <c r="AE308" s="211" t="s">
        <v>76</v>
      </c>
      <c r="AF308" s="211"/>
      <c r="AG308" s="211"/>
      <c r="AH308" s="211" t="s">
        <v>76</v>
      </c>
      <c r="AI308" s="211"/>
      <c r="AJ308" s="211"/>
      <c r="AK308" s="211"/>
      <c r="AL308" s="211" t="s">
        <v>76</v>
      </c>
      <c r="AM308" s="211"/>
      <c r="AN308" s="211"/>
      <c r="AO308" s="211"/>
      <c r="AP308" s="211" t="s">
        <v>76</v>
      </c>
      <c r="AQ308" s="211" t="s">
        <v>76</v>
      </c>
      <c r="AR308" s="211" t="s">
        <v>76</v>
      </c>
      <c r="AS308" s="211"/>
      <c r="AT308" s="211"/>
      <c r="AU308" s="211" t="s">
        <v>76</v>
      </c>
      <c r="AV308" s="211"/>
      <c r="AW308" s="211"/>
      <c r="AX308" s="211"/>
      <c r="AY308" s="211" t="s">
        <v>76</v>
      </c>
      <c r="AZ308" s="211"/>
      <c r="BA308" s="211"/>
      <c r="BB308" s="211"/>
      <c r="BC308" s="211" t="s">
        <v>76</v>
      </c>
      <c r="BD308" s="211"/>
      <c r="BE308" s="211"/>
      <c r="BF308" s="211"/>
      <c r="BG308" s="211" t="s">
        <v>76</v>
      </c>
      <c r="BH308" s="211"/>
      <c r="BI308" s="211" t="s">
        <v>76</v>
      </c>
      <c r="BJ308" s="211"/>
      <c r="BK308" s="211"/>
      <c r="BL308" s="211"/>
      <c r="BM308" s="171">
        <f>COUNTIF(O308:AA308,"P")</f>
        <v>3</v>
      </c>
      <c r="BN308" s="172">
        <f>COUNTIF(AB308:AM308,"P")</f>
        <v>4</v>
      </c>
      <c r="BO308" s="172">
        <f>COUNTIF(AN308:AZ308,"P")</f>
        <v>5</v>
      </c>
      <c r="BP308" s="172">
        <f>COUNTIF(BA308:BL308,"P")</f>
        <v>3</v>
      </c>
      <c r="BQ308" s="172">
        <f t="shared" ref="BQ308:BQ313" si="163">SUM(BM308:BP308)</f>
        <v>15</v>
      </c>
      <c r="BR308" s="303">
        <f>+SUM(BM309)/(BM308)</f>
        <v>0</v>
      </c>
      <c r="BS308" s="303">
        <f>+SUM(BN309)/(BN308)</f>
        <v>0</v>
      </c>
      <c r="BT308" s="303">
        <f>+SUM(BO309)/(BO308)</f>
        <v>0</v>
      </c>
      <c r="BU308" s="303">
        <f>+SUM(BP309)/(BP308)</f>
        <v>0</v>
      </c>
      <c r="BV308" s="303">
        <f>+SUM(BQ309)/(BQ308)</f>
        <v>0</v>
      </c>
      <c r="BW308" s="149"/>
    </row>
    <row r="309" spans="1:75" s="205" customFormat="1" ht="21" hidden="1" customHeight="1" outlineLevel="1" x14ac:dyDescent="0.25">
      <c r="A309" s="734"/>
      <c r="B309" s="786"/>
      <c r="C309" s="683"/>
      <c r="D309" s="497"/>
      <c r="E309" s="497"/>
      <c r="F309" s="480"/>
      <c r="G309" s="242" t="s">
        <v>80</v>
      </c>
      <c r="H309" s="421"/>
      <c r="I309" s="356"/>
      <c r="J309" s="356"/>
      <c r="K309" s="356"/>
      <c r="L309" s="363"/>
      <c r="M309" s="362"/>
      <c r="N309" s="352"/>
      <c r="O309" s="173"/>
      <c r="P309" s="173"/>
      <c r="Q309" s="173"/>
      <c r="R309" s="173"/>
      <c r="S309" s="173"/>
      <c r="T309" s="173"/>
      <c r="U309" s="173"/>
      <c r="V309" s="173"/>
      <c r="W309" s="173"/>
      <c r="X309" s="173"/>
      <c r="Y309" s="173"/>
      <c r="Z309" s="173"/>
      <c r="AA309" s="173"/>
      <c r="AB309" s="173"/>
      <c r="AC309" s="173"/>
      <c r="AD309" s="173"/>
      <c r="AE309" s="173"/>
      <c r="AF309" s="173"/>
      <c r="AG309" s="173"/>
      <c r="AH309" s="173"/>
      <c r="AI309" s="173"/>
      <c r="AJ309" s="173"/>
      <c r="AK309" s="173"/>
      <c r="AL309" s="173"/>
      <c r="AM309" s="173"/>
      <c r="AN309" s="173"/>
      <c r="AO309" s="173"/>
      <c r="AP309" s="173"/>
      <c r="AQ309" s="173"/>
      <c r="AR309" s="173"/>
      <c r="AS309" s="173"/>
      <c r="AT309" s="173"/>
      <c r="AU309" s="173"/>
      <c r="AV309" s="173"/>
      <c r="AW309" s="173"/>
      <c r="AX309" s="173"/>
      <c r="AY309" s="173"/>
      <c r="AZ309" s="173"/>
      <c r="BA309" s="173"/>
      <c r="BB309" s="173"/>
      <c r="BC309" s="173"/>
      <c r="BD309" s="173"/>
      <c r="BE309" s="243"/>
      <c r="BF309" s="243"/>
      <c r="BG309" s="243"/>
      <c r="BH309" s="243"/>
      <c r="BI309" s="173"/>
      <c r="BJ309" s="173"/>
      <c r="BK309" s="173"/>
      <c r="BL309" s="173"/>
      <c r="BM309" s="175">
        <f>COUNTIF(O309:AA309,"E")</f>
        <v>0</v>
      </c>
      <c r="BN309" s="176">
        <f>COUNTIF(AB309:AM309,"E")</f>
        <v>0</v>
      </c>
      <c r="BO309" s="176">
        <f>COUNTIF(AN309:AZ309,"E")</f>
        <v>0</v>
      </c>
      <c r="BP309" s="176">
        <f>COUNTIF(BA309:BL309,"E")</f>
        <v>0</v>
      </c>
      <c r="BQ309" s="177">
        <f t="shared" si="163"/>
        <v>0</v>
      </c>
      <c r="BR309" s="303"/>
      <c r="BS309" s="303"/>
      <c r="BT309" s="303"/>
      <c r="BU309" s="303"/>
      <c r="BV309" s="303"/>
      <c r="BW309" s="149"/>
    </row>
    <row r="310" spans="1:75" s="205" customFormat="1" ht="27.75" hidden="1" customHeight="1" outlineLevel="1" x14ac:dyDescent="0.25">
      <c r="A310" s="733"/>
      <c r="B310" s="786"/>
      <c r="C310" s="683"/>
      <c r="D310" s="497" t="s">
        <v>644</v>
      </c>
      <c r="E310" s="497"/>
      <c r="F310" s="480" t="s">
        <v>355</v>
      </c>
      <c r="G310" s="242" t="s">
        <v>76</v>
      </c>
      <c r="H310" s="420" t="s">
        <v>77</v>
      </c>
      <c r="I310" s="353" t="s">
        <v>77</v>
      </c>
      <c r="J310" s="353" t="s">
        <v>77</v>
      </c>
      <c r="K310" s="353" t="s">
        <v>77</v>
      </c>
      <c r="L310" s="363" t="s">
        <v>77</v>
      </c>
      <c r="M310" s="361" t="s">
        <v>235</v>
      </c>
      <c r="N310" s="352" t="s">
        <v>79</v>
      </c>
      <c r="O310" s="211"/>
      <c r="P310" s="211"/>
      <c r="Q310" s="211"/>
      <c r="R310" s="211"/>
      <c r="T310" s="211" t="s">
        <v>76</v>
      </c>
      <c r="U310" s="211"/>
      <c r="V310" s="211"/>
      <c r="W310" s="211" t="s">
        <v>76</v>
      </c>
      <c r="X310" s="211"/>
      <c r="Y310" s="211"/>
      <c r="Z310" s="211" t="s">
        <v>76</v>
      </c>
      <c r="AA310" s="211"/>
      <c r="AB310" s="211" t="s">
        <v>76</v>
      </c>
      <c r="AC310" s="211" t="s">
        <v>76</v>
      </c>
      <c r="AD310" s="211"/>
      <c r="AE310" s="211" t="s">
        <v>76</v>
      </c>
      <c r="AF310" s="211" t="s">
        <v>76</v>
      </c>
      <c r="AG310" s="211"/>
      <c r="AH310" s="211"/>
      <c r="AI310" s="211"/>
      <c r="AJ310" s="211" t="s">
        <v>76</v>
      </c>
      <c r="AK310" s="211"/>
      <c r="AL310" s="211"/>
      <c r="AM310" s="211" t="s">
        <v>76</v>
      </c>
      <c r="AN310" s="211" t="s">
        <v>76</v>
      </c>
      <c r="AO310" s="211"/>
      <c r="AP310" s="211"/>
      <c r="AQ310" s="211"/>
      <c r="AR310" s="211"/>
      <c r="AS310" s="211" t="s">
        <v>76</v>
      </c>
      <c r="AT310" s="211"/>
      <c r="AU310" s="211"/>
      <c r="AV310" s="211"/>
      <c r="AW310" s="211" t="s">
        <v>76</v>
      </c>
      <c r="AX310" s="211"/>
      <c r="AY310" s="211"/>
      <c r="AZ310" s="211" t="s">
        <v>76</v>
      </c>
      <c r="BA310" s="211" t="s">
        <v>76</v>
      </c>
      <c r="BB310" s="211"/>
      <c r="BC310" s="211"/>
      <c r="BD310" s="211"/>
      <c r="BE310" s="211" t="s">
        <v>76</v>
      </c>
      <c r="BF310" s="211"/>
      <c r="BG310" s="211"/>
      <c r="BH310" s="211"/>
      <c r="BI310" s="211" t="s">
        <v>76</v>
      </c>
      <c r="BJ310" s="211" t="s">
        <v>76</v>
      </c>
      <c r="BK310" s="211"/>
      <c r="BL310" s="211"/>
      <c r="BM310" s="171">
        <f>COUNTIF(O310:AA310,"P")</f>
        <v>3</v>
      </c>
      <c r="BN310" s="172">
        <f>COUNTIF(AB310:AM310,"P")</f>
        <v>6</v>
      </c>
      <c r="BO310" s="172">
        <f>COUNTIF(AN310:AZ310,"P")</f>
        <v>4</v>
      </c>
      <c r="BP310" s="172">
        <f>COUNTIF(BA310:BL310,"P")</f>
        <v>4</v>
      </c>
      <c r="BQ310" s="172">
        <f t="shared" si="163"/>
        <v>17</v>
      </c>
      <c r="BR310" s="303">
        <f>+SUM(BM311)/(BM310)</f>
        <v>0</v>
      </c>
      <c r="BS310" s="303">
        <f>+SUM(BN311)/(BN310)</f>
        <v>0</v>
      </c>
      <c r="BT310" s="303">
        <f>+SUM(BO311)/(BO310)</f>
        <v>0</v>
      </c>
      <c r="BU310" s="303">
        <f>+SUM(BP311)/(BP310)</f>
        <v>0</v>
      </c>
      <c r="BV310" s="303">
        <f>+SUM(BQ311)/(BQ310)</f>
        <v>0</v>
      </c>
      <c r="BW310" s="149"/>
    </row>
    <row r="311" spans="1:75" s="205" customFormat="1" ht="31.5" hidden="1" customHeight="1" outlineLevel="1" x14ac:dyDescent="0.25">
      <c r="A311" s="734"/>
      <c r="B311" s="786"/>
      <c r="C311" s="683"/>
      <c r="D311" s="497"/>
      <c r="E311" s="497"/>
      <c r="F311" s="480"/>
      <c r="G311" s="242" t="s">
        <v>80</v>
      </c>
      <c r="H311" s="421"/>
      <c r="I311" s="356"/>
      <c r="J311" s="356"/>
      <c r="K311" s="356"/>
      <c r="L311" s="363"/>
      <c r="M311" s="362"/>
      <c r="N311" s="352"/>
      <c r="O311" s="173"/>
      <c r="P311" s="173"/>
      <c r="Q311" s="173"/>
      <c r="R311" s="173"/>
      <c r="S311" s="173"/>
      <c r="T311" s="173"/>
      <c r="U311" s="173"/>
      <c r="V311" s="173"/>
      <c r="W311" s="173"/>
      <c r="X311" s="173"/>
      <c r="Y311" s="173"/>
      <c r="Z311" s="173"/>
      <c r="AA311" s="173"/>
      <c r="AB311" s="173"/>
      <c r="AC311" s="173"/>
      <c r="AD311" s="173"/>
      <c r="AE311" s="173"/>
      <c r="AF311" s="173"/>
      <c r="AG311" s="173"/>
      <c r="AH311" s="173"/>
      <c r="AI311" s="173"/>
      <c r="AJ311" s="173"/>
      <c r="AK311" s="173"/>
      <c r="AL311" s="173"/>
      <c r="AM311" s="173"/>
      <c r="AN311" s="173"/>
      <c r="AO311" s="173"/>
      <c r="AP311" s="173"/>
      <c r="AQ311" s="173"/>
      <c r="AR311" s="173"/>
      <c r="AS311" s="173"/>
      <c r="AT311" s="173"/>
      <c r="AU311" s="173"/>
      <c r="AV311" s="173"/>
      <c r="AW311" s="173"/>
      <c r="AX311" s="173"/>
      <c r="AY311" s="173"/>
      <c r="AZ311" s="173"/>
      <c r="BA311" s="173"/>
      <c r="BB311" s="173"/>
      <c r="BC311" s="173"/>
      <c r="BD311" s="173"/>
      <c r="BE311" s="173"/>
      <c r="BF311" s="173"/>
      <c r="BG311" s="243"/>
      <c r="BH311" s="243"/>
      <c r="BI311" s="173"/>
      <c r="BJ311" s="173"/>
      <c r="BK311" s="173"/>
      <c r="BL311" s="173"/>
      <c r="BM311" s="175">
        <f>COUNTIF(O311:AA311,"E")</f>
        <v>0</v>
      </c>
      <c r="BN311" s="176">
        <f>COUNTIF(AB311:AM311,"E")</f>
        <v>0</v>
      </c>
      <c r="BO311" s="176">
        <f>COUNTIF(AN311:AZ311,"E")</f>
        <v>0</v>
      </c>
      <c r="BP311" s="176">
        <f>COUNTIF(BA311:BL311,"E")</f>
        <v>0</v>
      </c>
      <c r="BQ311" s="177">
        <f t="shared" si="163"/>
        <v>0</v>
      </c>
      <c r="BR311" s="303"/>
      <c r="BS311" s="303"/>
      <c r="BT311" s="303"/>
      <c r="BU311" s="303"/>
      <c r="BV311" s="303"/>
      <c r="BW311" s="149"/>
    </row>
    <row r="312" spans="1:75" s="205" customFormat="1" ht="21.75" hidden="1" customHeight="1" outlineLevel="1" x14ac:dyDescent="0.25">
      <c r="A312" s="733"/>
      <c r="B312" s="786"/>
      <c r="C312" s="683"/>
      <c r="D312" s="497" t="s">
        <v>356</v>
      </c>
      <c r="E312" s="497"/>
      <c r="F312" s="480" t="s">
        <v>357</v>
      </c>
      <c r="G312" s="242" t="s">
        <v>76</v>
      </c>
      <c r="H312" s="420" t="s">
        <v>77</v>
      </c>
      <c r="I312" s="353" t="s">
        <v>77</v>
      </c>
      <c r="J312" s="353" t="s">
        <v>77</v>
      </c>
      <c r="K312" s="353" t="s">
        <v>77</v>
      </c>
      <c r="L312" s="363" t="s">
        <v>77</v>
      </c>
      <c r="M312" s="361" t="s">
        <v>235</v>
      </c>
      <c r="N312" s="352" t="s">
        <v>79</v>
      </c>
      <c r="O312" s="211"/>
      <c r="P312" s="211"/>
      <c r="Q312" s="211"/>
      <c r="R312" s="169"/>
      <c r="S312" s="169"/>
      <c r="T312" s="170"/>
      <c r="U312" s="170"/>
      <c r="V312" s="170"/>
      <c r="W312" s="169"/>
      <c r="X312" s="170"/>
      <c r="Y312" s="170"/>
      <c r="Z312" s="169"/>
      <c r="AA312" s="168"/>
      <c r="AB312" s="169" t="s">
        <v>76</v>
      </c>
      <c r="AC312" s="170"/>
      <c r="AD312" s="169"/>
      <c r="AE312" s="169"/>
      <c r="AF312" s="169"/>
      <c r="AG312" s="169"/>
      <c r="AH312" s="169"/>
      <c r="AI312" s="169"/>
      <c r="AJ312" s="169"/>
      <c r="AK312" s="169"/>
      <c r="AL312" s="169"/>
      <c r="AM312" s="169"/>
      <c r="AN312" s="169" t="s">
        <v>76</v>
      </c>
      <c r="AO312" s="169"/>
      <c r="AP312" s="169"/>
      <c r="AQ312" s="169"/>
      <c r="AR312" s="169"/>
      <c r="AS312" s="169"/>
      <c r="AT312" s="169"/>
      <c r="AU312" s="169"/>
      <c r="AV312" s="169"/>
      <c r="AW312" s="169"/>
      <c r="AX312" s="169"/>
      <c r="AY312" s="169"/>
      <c r="AZ312" s="169"/>
      <c r="BA312" s="169" t="s">
        <v>76</v>
      </c>
      <c r="BB312" s="169"/>
      <c r="BC312" s="169"/>
      <c r="BD312" s="169"/>
      <c r="BE312" s="169"/>
      <c r="BF312" s="169"/>
      <c r="BG312" s="169"/>
      <c r="BH312" s="169"/>
      <c r="BI312" s="169"/>
      <c r="BJ312" s="169" t="s">
        <v>76</v>
      </c>
      <c r="BK312" s="169"/>
      <c r="BL312" s="170"/>
      <c r="BM312" s="171">
        <f>COUNTIF(O312:Z312,"P")</f>
        <v>0</v>
      </c>
      <c r="BN312" s="172">
        <f>COUNTIF(AB312:AM312,"P")</f>
        <v>1</v>
      </c>
      <c r="BO312" s="172">
        <f>COUNTIF(AN312:AZ312,"P")</f>
        <v>1</v>
      </c>
      <c r="BP312" s="172">
        <f>COUNTIF(BA312:BL312,"P")</f>
        <v>2</v>
      </c>
      <c r="BQ312" s="172">
        <f t="shared" si="163"/>
        <v>4</v>
      </c>
      <c r="BR312" s="303" t="e">
        <f>+SUM(BM313)/(BM312)</f>
        <v>#DIV/0!</v>
      </c>
      <c r="BS312" s="303">
        <f>+SUM(BN313)/(BN312)</f>
        <v>0</v>
      </c>
      <c r="BT312" s="303">
        <f>+SUM(BO313)/(BO312)</f>
        <v>0</v>
      </c>
      <c r="BU312" s="303">
        <f>+SUM(BP313)/(BP312)</f>
        <v>0</v>
      </c>
      <c r="BV312" s="303">
        <f>+SUM(BQ313)/(BQ312)</f>
        <v>0</v>
      </c>
      <c r="BW312" s="149"/>
    </row>
    <row r="313" spans="1:75" s="205" customFormat="1" ht="27" hidden="1" customHeight="1" outlineLevel="1" x14ac:dyDescent="0.25">
      <c r="A313" s="734"/>
      <c r="B313" s="786"/>
      <c r="C313" s="683"/>
      <c r="D313" s="497"/>
      <c r="E313" s="497"/>
      <c r="F313" s="480"/>
      <c r="G313" s="242" t="s">
        <v>80</v>
      </c>
      <c r="H313" s="421"/>
      <c r="I313" s="356"/>
      <c r="J313" s="356"/>
      <c r="K313" s="356"/>
      <c r="L313" s="363"/>
      <c r="M313" s="362"/>
      <c r="N313" s="352"/>
      <c r="O313" s="173"/>
      <c r="P313" s="173"/>
      <c r="Q313" s="173"/>
      <c r="R313" s="173"/>
      <c r="S313" s="173"/>
      <c r="T313" s="173"/>
      <c r="U313" s="173"/>
      <c r="V313" s="173"/>
      <c r="W313" s="173"/>
      <c r="X313" s="173"/>
      <c r="Y313" s="173"/>
      <c r="Z313" s="173"/>
      <c r="AA313" s="173"/>
      <c r="AB313" s="173"/>
      <c r="AC313" s="173"/>
      <c r="AD313" s="173"/>
      <c r="AE313" s="173"/>
      <c r="AF313" s="173"/>
      <c r="AG313" s="173"/>
      <c r="AH313" s="173"/>
      <c r="AI313" s="173"/>
      <c r="AJ313" s="173"/>
      <c r="AK313" s="173"/>
      <c r="AL313" s="173"/>
      <c r="AM313" s="173"/>
      <c r="AN313" s="173"/>
      <c r="AO313" s="173"/>
      <c r="AP313" s="173"/>
      <c r="AQ313" s="173"/>
      <c r="AR313" s="173"/>
      <c r="AS313" s="173"/>
      <c r="AT313" s="173"/>
      <c r="AU313" s="173"/>
      <c r="AV313" s="173"/>
      <c r="AW313" s="173"/>
      <c r="AX313" s="173"/>
      <c r="AY313" s="173"/>
      <c r="AZ313" s="173"/>
      <c r="BA313" s="173"/>
      <c r="BB313" s="173"/>
      <c r="BC313" s="173"/>
      <c r="BD313" s="173"/>
      <c r="BE313" s="173"/>
      <c r="BF313" s="173"/>
      <c r="BG313" s="173"/>
      <c r="BH313" s="173"/>
      <c r="BI313" s="173"/>
      <c r="BJ313" s="173"/>
      <c r="BK313" s="173"/>
      <c r="BL313" s="173"/>
      <c r="BM313" s="175">
        <f>COUNTIF(O313:AA313,"E")</f>
        <v>0</v>
      </c>
      <c r="BN313" s="176">
        <f>COUNTIF(AB313:AM313,"E")</f>
        <v>0</v>
      </c>
      <c r="BO313" s="176">
        <f>COUNTIF(AN313:AZ313,"E")</f>
        <v>0</v>
      </c>
      <c r="BP313" s="176">
        <f>COUNTIF(BA313:BL313,"E")</f>
        <v>0</v>
      </c>
      <c r="BQ313" s="177">
        <f t="shared" si="163"/>
        <v>0</v>
      </c>
      <c r="BR313" s="303"/>
      <c r="BS313" s="303"/>
      <c r="BT313" s="303"/>
      <c r="BU313" s="303"/>
      <c r="BV313" s="303"/>
      <c r="BW313" s="149"/>
    </row>
    <row r="314" spans="1:75" s="205" customFormat="1" ht="18.75" customHeight="1" collapsed="1" x14ac:dyDescent="0.25">
      <c r="A314" s="576"/>
      <c r="B314" s="786"/>
      <c r="C314" s="683"/>
      <c r="D314" s="483" t="s">
        <v>358</v>
      </c>
      <c r="E314" s="740" t="s">
        <v>645</v>
      </c>
      <c r="F314" s="481"/>
      <c r="G314" s="160" t="s">
        <v>76</v>
      </c>
      <c r="H314" s="363" t="s">
        <v>77</v>
      </c>
      <c r="I314" s="363" t="s">
        <v>77</v>
      </c>
      <c r="J314" s="363" t="s">
        <v>77</v>
      </c>
      <c r="K314" s="363" t="s">
        <v>77</v>
      </c>
      <c r="L314" s="363" t="s">
        <v>77</v>
      </c>
      <c r="M314" s="361" t="s">
        <v>130</v>
      </c>
      <c r="N314" s="352" t="s">
        <v>359</v>
      </c>
      <c r="O314" s="165">
        <f>COUNTIF(O316:O327,"P")</f>
        <v>0</v>
      </c>
      <c r="P314" s="165">
        <f t="shared" ref="P314:BL314" si="164">COUNTIF(P316:P327,"P")</f>
        <v>0</v>
      </c>
      <c r="Q314" s="165">
        <f t="shared" si="164"/>
        <v>0</v>
      </c>
      <c r="R314" s="165">
        <f t="shared" si="164"/>
        <v>2</v>
      </c>
      <c r="S314" s="165">
        <f t="shared" si="164"/>
        <v>0</v>
      </c>
      <c r="T314" s="165">
        <f t="shared" si="164"/>
        <v>0</v>
      </c>
      <c r="U314" s="165">
        <f t="shared" si="164"/>
        <v>2</v>
      </c>
      <c r="V314" s="165">
        <f t="shared" si="164"/>
        <v>3</v>
      </c>
      <c r="W314" s="165">
        <f t="shared" si="164"/>
        <v>1</v>
      </c>
      <c r="X314" s="165">
        <f t="shared" si="164"/>
        <v>0</v>
      </c>
      <c r="Y314" s="165">
        <f t="shared" si="164"/>
        <v>0</v>
      </c>
      <c r="Z314" s="165">
        <f t="shared" si="164"/>
        <v>2</v>
      </c>
      <c r="AA314" s="165"/>
      <c r="AB314" s="165">
        <f t="shared" si="164"/>
        <v>0</v>
      </c>
      <c r="AC314" s="165">
        <f t="shared" si="164"/>
        <v>0</v>
      </c>
      <c r="AD314" s="165">
        <f t="shared" si="164"/>
        <v>0</v>
      </c>
      <c r="AE314" s="165">
        <f t="shared" si="164"/>
        <v>3</v>
      </c>
      <c r="AF314" s="165">
        <f t="shared" si="164"/>
        <v>0</v>
      </c>
      <c r="AG314" s="165">
        <f t="shared" si="164"/>
        <v>0</v>
      </c>
      <c r="AH314" s="165">
        <f t="shared" si="164"/>
        <v>0</v>
      </c>
      <c r="AI314" s="165">
        <f t="shared" si="164"/>
        <v>2</v>
      </c>
      <c r="AJ314" s="165">
        <f t="shared" si="164"/>
        <v>0</v>
      </c>
      <c r="AK314" s="165">
        <f t="shared" si="164"/>
        <v>0</v>
      </c>
      <c r="AL314" s="165">
        <f t="shared" si="164"/>
        <v>0</v>
      </c>
      <c r="AM314" s="165">
        <f t="shared" si="164"/>
        <v>2</v>
      </c>
      <c r="AN314" s="165">
        <f t="shared" si="164"/>
        <v>0</v>
      </c>
      <c r="AO314" s="165">
        <f t="shared" si="164"/>
        <v>0</v>
      </c>
      <c r="AP314" s="165">
        <f t="shared" si="164"/>
        <v>0</v>
      </c>
      <c r="AQ314" s="165">
        <f t="shared" si="164"/>
        <v>0</v>
      </c>
      <c r="AR314" s="165">
        <f t="shared" si="164"/>
        <v>3</v>
      </c>
      <c r="AS314" s="165">
        <f t="shared" si="164"/>
        <v>0</v>
      </c>
      <c r="AT314" s="165">
        <f t="shared" si="164"/>
        <v>0</v>
      </c>
      <c r="AU314" s="165">
        <f t="shared" si="164"/>
        <v>0</v>
      </c>
      <c r="AV314" s="165">
        <f t="shared" si="164"/>
        <v>2</v>
      </c>
      <c r="AW314" s="165">
        <f t="shared" si="164"/>
        <v>0</v>
      </c>
      <c r="AX314" s="165">
        <f t="shared" si="164"/>
        <v>0</v>
      </c>
      <c r="AY314" s="165">
        <f t="shared" si="164"/>
        <v>0</v>
      </c>
      <c r="AZ314" s="165">
        <f t="shared" si="164"/>
        <v>2</v>
      </c>
      <c r="BA314" s="165">
        <f t="shared" si="164"/>
        <v>0</v>
      </c>
      <c r="BB314" s="165">
        <f t="shared" si="164"/>
        <v>0</v>
      </c>
      <c r="BC314" s="165">
        <f t="shared" si="164"/>
        <v>0</v>
      </c>
      <c r="BD314" s="165">
        <f t="shared" si="164"/>
        <v>2</v>
      </c>
      <c r="BE314" s="165">
        <f t="shared" si="164"/>
        <v>0</v>
      </c>
      <c r="BF314" s="165">
        <f t="shared" si="164"/>
        <v>0</v>
      </c>
      <c r="BG314" s="165">
        <f t="shared" si="164"/>
        <v>0</v>
      </c>
      <c r="BH314" s="165">
        <f t="shared" si="164"/>
        <v>3</v>
      </c>
      <c r="BI314" s="165">
        <f t="shared" si="164"/>
        <v>0</v>
      </c>
      <c r="BJ314" s="165">
        <f t="shared" si="164"/>
        <v>0</v>
      </c>
      <c r="BK314" s="165">
        <f t="shared" si="164"/>
        <v>2</v>
      </c>
      <c r="BL314" s="165">
        <f t="shared" si="164"/>
        <v>0</v>
      </c>
      <c r="BM314" s="301" t="e">
        <f>+SUM(BM317+BM319+BM321+BM323+BM325+BM327+BM329+BM331+BM333)/SUM(BM316+BM318+BM320+BM322+BM324+BM326+BM328+BM330+BM332)</f>
        <v>#REF!</v>
      </c>
      <c r="BN314" s="301" t="e">
        <f>+SUM(BN317+BN319+BN321+BN323+BN325+BN327+BN329+BN331+BN333)/SUM(BN316+BN318+BN320+BN322+BN324+BN326+BN328+BN330+BN332)</f>
        <v>#REF!</v>
      </c>
      <c r="BO314" s="301" t="e">
        <f>+SUM(BO317+BO319+BO321+BO323+BO325+BO327+BO329+BO331+BO333)/SUM(BO316+BO318+BO320+BO322+BO324+BO326+BO328+BO330+BO332)</f>
        <v>#REF!</v>
      </c>
      <c r="BP314" s="301" t="e">
        <f>+SUM(BP317+BP319+BP321+BP323+BP325+BP327+BP329+BP331+BP333)/SUM(BP316+BP318+BP320+BP322+BP324+BP326+BP328+BP330+BP332)</f>
        <v>#REF!</v>
      </c>
      <c r="BQ314" s="301" t="e">
        <f>+SUM(BQ317+BQ319+BQ321+BQ323+BQ325+BQ327+BQ329+BQ331+BQ333)/SUM(BQ316+BQ318+BQ320+BQ322+BQ324+BQ326+BQ328+BQ330+BQ332)</f>
        <v>#REF!</v>
      </c>
      <c r="BR314" s="301"/>
      <c r="BS314" s="301"/>
      <c r="BT314" s="301"/>
      <c r="BU314" s="301"/>
      <c r="BV314" s="301"/>
      <c r="BW314" s="149"/>
    </row>
    <row r="315" spans="1:75" s="205" customFormat="1" ht="18.75" customHeight="1" thickBot="1" x14ac:dyDescent="0.3">
      <c r="A315" s="580"/>
      <c r="B315" s="786"/>
      <c r="C315" s="683"/>
      <c r="D315" s="483"/>
      <c r="E315" s="741" t="s">
        <v>360</v>
      </c>
      <c r="F315" s="482"/>
      <c r="G315" s="160" t="s">
        <v>80</v>
      </c>
      <c r="H315" s="363"/>
      <c r="I315" s="363"/>
      <c r="J315" s="363"/>
      <c r="K315" s="363"/>
      <c r="L315" s="363"/>
      <c r="M315" s="362"/>
      <c r="N315" s="352"/>
      <c r="O315" s="244">
        <f>COUNTIF(O316:O327,"E")</f>
        <v>0</v>
      </c>
      <c r="P315" s="244">
        <f t="shared" ref="P315:BL315" si="165">COUNTIF(P316:P327,"E")</f>
        <v>0</v>
      </c>
      <c r="Q315" s="244">
        <f t="shared" si="165"/>
        <v>0</v>
      </c>
      <c r="R315" s="244">
        <f t="shared" si="165"/>
        <v>0</v>
      </c>
      <c r="S315" s="244">
        <f t="shared" si="165"/>
        <v>0</v>
      </c>
      <c r="T315" s="244">
        <f t="shared" si="165"/>
        <v>0</v>
      </c>
      <c r="U315" s="244">
        <f t="shared" si="165"/>
        <v>0</v>
      </c>
      <c r="V315" s="244">
        <f t="shared" si="165"/>
        <v>0</v>
      </c>
      <c r="W315" s="244">
        <f t="shared" si="165"/>
        <v>0</v>
      </c>
      <c r="X315" s="244">
        <f t="shared" si="165"/>
        <v>0</v>
      </c>
      <c r="Y315" s="244">
        <f t="shared" si="165"/>
        <v>0</v>
      </c>
      <c r="Z315" s="244">
        <f t="shared" si="165"/>
        <v>0</v>
      </c>
      <c r="AA315" s="244"/>
      <c r="AB315" s="244">
        <f t="shared" si="165"/>
        <v>0</v>
      </c>
      <c r="AC315" s="244">
        <f t="shared" si="165"/>
        <v>0</v>
      </c>
      <c r="AD315" s="244">
        <f t="shared" si="165"/>
        <v>0</v>
      </c>
      <c r="AE315" s="244">
        <f t="shared" si="165"/>
        <v>0</v>
      </c>
      <c r="AF315" s="244">
        <f t="shared" si="165"/>
        <v>0</v>
      </c>
      <c r="AG315" s="244">
        <f t="shared" si="165"/>
        <v>0</v>
      </c>
      <c r="AH315" s="244">
        <f t="shared" si="165"/>
        <v>0</v>
      </c>
      <c r="AI315" s="244">
        <f t="shared" si="165"/>
        <v>0</v>
      </c>
      <c r="AJ315" s="244">
        <f t="shared" si="165"/>
        <v>0</v>
      </c>
      <c r="AK315" s="244">
        <f t="shared" si="165"/>
        <v>0</v>
      </c>
      <c r="AL315" s="244">
        <f t="shared" si="165"/>
        <v>0</v>
      </c>
      <c r="AM315" s="244">
        <f t="shared" si="165"/>
        <v>0</v>
      </c>
      <c r="AN315" s="244">
        <f t="shared" si="165"/>
        <v>0</v>
      </c>
      <c r="AO315" s="244">
        <f t="shared" si="165"/>
        <v>0</v>
      </c>
      <c r="AP315" s="244">
        <f t="shared" si="165"/>
        <v>0</v>
      </c>
      <c r="AQ315" s="244">
        <f t="shared" si="165"/>
        <v>0</v>
      </c>
      <c r="AR315" s="244">
        <f t="shared" si="165"/>
        <v>0</v>
      </c>
      <c r="AS315" s="244">
        <f t="shared" si="165"/>
        <v>0</v>
      </c>
      <c r="AT315" s="244">
        <f t="shared" si="165"/>
        <v>0</v>
      </c>
      <c r="AU315" s="244">
        <f t="shared" si="165"/>
        <v>0</v>
      </c>
      <c r="AV315" s="244">
        <f t="shared" si="165"/>
        <v>0</v>
      </c>
      <c r="AW315" s="244">
        <f t="shared" si="165"/>
        <v>0</v>
      </c>
      <c r="AX315" s="244">
        <f t="shared" si="165"/>
        <v>0</v>
      </c>
      <c r="AY315" s="244">
        <f t="shared" si="165"/>
        <v>0</v>
      </c>
      <c r="AZ315" s="244">
        <f t="shared" si="165"/>
        <v>0</v>
      </c>
      <c r="BA315" s="244">
        <f t="shared" si="165"/>
        <v>0</v>
      </c>
      <c r="BB315" s="244">
        <f t="shared" si="165"/>
        <v>0</v>
      </c>
      <c r="BC315" s="244">
        <f t="shared" si="165"/>
        <v>0</v>
      </c>
      <c r="BD315" s="244">
        <f t="shared" si="165"/>
        <v>0</v>
      </c>
      <c r="BE315" s="244">
        <f t="shared" si="165"/>
        <v>0</v>
      </c>
      <c r="BF315" s="244">
        <f t="shared" si="165"/>
        <v>0</v>
      </c>
      <c r="BG315" s="244">
        <f t="shared" si="165"/>
        <v>0</v>
      </c>
      <c r="BH315" s="244">
        <f t="shared" si="165"/>
        <v>0</v>
      </c>
      <c r="BI315" s="244">
        <f t="shared" si="165"/>
        <v>0</v>
      </c>
      <c r="BJ315" s="244">
        <f t="shared" si="165"/>
        <v>0</v>
      </c>
      <c r="BK315" s="244">
        <f t="shared" si="165"/>
        <v>0</v>
      </c>
      <c r="BL315" s="244">
        <f t="shared" si="165"/>
        <v>0</v>
      </c>
      <c r="BM315" s="302"/>
      <c r="BN315" s="302"/>
      <c r="BO315" s="302"/>
      <c r="BP315" s="302"/>
      <c r="BQ315" s="302"/>
      <c r="BR315" s="302"/>
      <c r="BS315" s="302"/>
      <c r="BT315" s="302"/>
      <c r="BU315" s="302"/>
      <c r="BV315" s="302"/>
      <c r="BW315" s="149"/>
    </row>
    <row r="316" spans="1:75" s="205" customFormat="1" ht="15.75" hidden="1" customHeight="1" outlineLevel="1" x14ac:dyDescent="0.25">
      <c r="A316" s="573"/>
      <c r="B316" s="786"/>
      <c r="C316" s="683"/>
      <c r="D316" s="483"/>
      <c r="E316" s="501" t="s">
        <v>361</v>
      </c>
      <c r="F316" s="487" t="s">
        <v>362</v>
      </c>
      <c r="G316" s="160" t="s">
        <v>76</v>
      </c>
      <c r="H316" s="500" t="s">
        <v>77</v>
      </c>
      <c r="I316" s="363" t="s">
        <v>77</v>
      </c>
      <c r="J316" s="363" t="s">
        <v>77</v>
      </c>
      <c r="K316" s="363" t="s">
        <v>77</v>
      </c>
      <c r="L316" s="363" t="s">
        <v>77</v>
      </c>
      <c r="M316" s="361" t="s">
        <v>235</v>
      </c>
      <c r="N316" s="352" t="s">
        <v>79</v>
      </c>
      <c r="O316" s="225"/>
      <c r="P316" s="225"/>
      <c r="Q316" s="225"/>
      <c r="R316" s="225" t="s">
        <v>76</v>
      </c>
      <c r="S316" s="225"/>
      <c r="T316" s="225"/>
      <c r="U316" s="225"/>
      <c r="V316" s="225" t="s">
        <v>76</v>
      </c>
      <c r="W316" s="225"/>
      <c r="X316" s="225"/>
      <c r="Y316" s="225"/>
      <c r="Z316" s="225" t="s">
        <v>76</v>
      </c>
      <c r="AA316" s="225"/>
      <c r="AB316" s="225"/>
      <c r="AC316" s="225"/>
      <c r="AD316" s="225"/>
      <c r="AE316" s="225" t="s">
        <v>76</v>
      </c>
      <c r="AF316" s="225"/>
      <c r="AG316" s="225"/>
      <c r="AH316" s="225"/>
      <c r="AI316" s="225" t="s">
        <v>76</v>
      </c>
      <c r="AJ316" s="225"/>
      <c r="AK316" s="225"/>
      <c r="AL316" s="225"/>
      <c r="AM316" s="225" t="s">
        <v>76</v>
      </c>
      <c r="AN316" s="225"/>
      <c r="AO316" s="225"/>
      <c r="AP316" s="225"/>
      <c r="AQ316" s="225"/>
      <c r="AR316" s="225" t="s">
        <v>76</v>
      </c>
      <c r="AS316" s="225"/>
      <c r="AT316" s="225"/>
      <c r="AU316" s="225"/>
      <c r="AV316" s="225" t="s">
        <v>76</v>
      </c>
      <c r="AW316" s="225"/>
      <c r="AX316" s="225"/>
      <c r="AY316" s="225"/>
      <c r="AZ316" s="225" t="s">
        <v>76</v>
      </c>
      <c r="BA316" s="225"/>
      <c r="BB316" s="225"/>
      <c r="BC316" s="225"/>
      <c r="BD316" s="225" t="s">
        <v>76</v>
      </c>
      <c r="BE316" s="225"/>
      <c r="BF316" s="225"/>
      <c r="BG316" s="225"/>
      <c r="BH316" s="225" t="s">
        <v>76</v>
      </c>
      <c r="BI316" s="225"/>
      <c r="BJ316" s="225"/>
      <c r="BK316" s="225" t="s">
        <v>76</v>
      </c>
      <c r="BL316" s="225"/>
      <c r="BM316" s="171">
        <f>COUNTIF(O316:AA316,"P")</f>
        <v>3</v>
      </c>
      <c r="BN316" s="172">
        <f>COUNTIF(AB316:AM316,"P")</f>
        <v>3</v>
      </c>
      <c r="BO316" s="172">
        <f>COUNTIF(AN316:AZ316,"P")</f>
        <v>3</v>
      </c>
      <c r="BP316" s="172">
        <f>COUNTIF(BA316:BL316,"P")</f>
        <v>3</v>
      </c>
      <c r="BQ316" s="172">
        <f>SUM(BM316:BP316)</f>
        <v>12</v>
      </c>
      <c r="BR316" s="303">
        <f>+SUM(BM317)/(BM316)</f>
        <v>0</v>
      </c>
      <c r="BS316" s="303">
        <f>+SUM(BN317)/(BN316)</f>
        <v>0</v>
      </c>
      <c r="BT316" s="303">
        <f>+SUM(BO317)/(BO316)</f>
        <v>0</v>
      </c>
      <c r="BU316" s="303">
        <f>+SUM(BP317)/(BP316)</f>
        <v>0</v>
      </c>
      <c r="BV316" s="303">
        <f>+SUM(BQ317)/(BQ316)</f>
        <v>0</v>
      </c>
      <c r="BW316" s="149"/>
    </row>
    <row r="317" spans="1:75" s="205" customFormat="1" ht="15.75" hidden="1" customHeight="1" outlineLevel="1" x14ac:dyDescent="0.25">
      <c r="A317" s="573"/>
      <c r="B317" s="786"/>
      <c r="C317" s="683"/>
      <c r="D317" s="483"/>
      <c r="E317" s="486"/>
      <c r="F317" s="487"/>
      <c r="G317" s="160" t="s">
        <v>80</v>
      </c>
      <c r="H317" s="500"/>
      <c r="I317" s="363"/>
      <c r="J317" s="363"/>
      <c r="K317" s="363"/>
      <c r="L317" s="363"/>
      <c r="M317" s="362"/>
      <c r="N317" s="352"/>
      <c r="O317" s="173"/>
      <c r="P317" s="173"/>
      <c r="Q317" s="173"/>
      <c r="R317" s="173"/>
      <c r="S317" s="173"/>
      <c r="T317" s="174"/>
      <c r="U317" s="174"/>
      <c r="V317" s="174"/>
      <c r="W317" s="174"/>
      <c r="X317" s="173"/>
      <c r="Y317" s="174"/>
      <c r="Z317" s="174"/>
      <c r="AA317" s="174"/>
      <c r="AB317" s="174"/>
      <c r="AC317" s="174"/>
      <c r="AD317" s="174"/>
      <c r="AE317" s="174"/>
      <c r="AF317" s="174"/>
      <c r="AG317" s="174"/>
      <c r="AH317" s="174"/>
      <c r="AI317" s="174"/>
      <c r="AJ317" s="174"/>
      <c r="AK317" s="174"/>
      <c r="AL317" s="174"/>
      <c r="AM317" s="174"/>
      <c r="AN317" s="174"/>
      <c r="AO317" s="174"/>
      <c r="AP317" s="174"/>
      <c r="AQ317" s="174"/>
      <c r="AR317" s="174"/>
      <c r="AS317" s="174"/>
      <c r="AT317" s="174"/>
      <c r="AU317" s="174"/>
      <c r="AV317" s="174"/>
      <c r="AW317" s="174"/>
      <c r="AX317" s="174"/>
      <c r="AY317" s="174"/>
      <c r="AZ317" s="173"/>
      <c r="BA317" s="174"/>
      <c r="BB317" s="174"/>
      <c r="BC317" s="174"/>
      <c r="BD317" s="174"/>
      <c r="BE317" s="174"/>
      <c r="BF317" s="174"/>
      <c r="BG317" s="174"/>
      <c r="BH317" s="174"/>
      <c r="BI317" s="174"/>
      <c r="BJ317" s="174"/>
      <c r="BK317" s="174"/>
      <c r="BL317" s="174"/>
      <c r="BM317" s="175">
        <f>COUNTIF(O317:AA317,"E")</f>
        <v>0</v>
      </c>
      <c r="BN317" s="176">
        <f>COUNTIF(AB317:AM317,"E")</f>
        <v>0</v>
      </c>
      <c r="BO317" s="176">
        <f>COUNTIF(AN317:AZ317,"E")</f>
        <v>0</v>
      </c>
      <c r="BP317" s="176">
        <f>COUNTIF(BA317:BL317,"E")</f>
        <v>0</v>
      </c>
      <c r="BQ317" s="177">
        <f>SUM(BM317:BP317)</f>
        <v>0</v>
      </c>
      <c r="BR317" s="303"/>
      <c r="BS317" s="303"/>
      <c r="BT317" s="303"/>
      <c r="BU317" s="303"/>
      <c r="BV317" s="303"/>
      <c r="BW317" s="149"/>
    </row>
    <row r="318" spans="1:75" s="205" customFormat="1" ht="15.75" hidden="1" customHeight="1" outlineLevel="1" x14ac:dyDescent="0.25">
      <c r="A318" s="573"/>
      <c r="B318" s="786"/>
      <c r="C318" s="683"/>
      <c r="D318" s="483"/>
      <c r="E318" s="486" t="s">
        <v>363</v>
      </c>
      <c r="F318" s="487" t="s">
        <v>204</v>
      </c>
      <c r="G318" s="160" t="s">
        <v>76</v>
      </c>
      <c r="H318" s="500" t="s">
        <v>77</v>
      </c>
      <c r="I318" s="363" t="s">
        <v>77</v>
      </c>
      <c r="J318" s="363" t="s">
        <v>77</v>
      </c>
      <c r="K318" s="363" t="s">
        <v>77</v>
      </c>
      <c r="L318" s="363" t="s">
        <v>77</v>
      </c>
      <c r="M318" s="361" t="s">
        <v>235</v>
      </c>
      <c r="N318" s="352" t="s">
        <v>79</v>
      </c>
      <c r="O318" s="225"/>
      <c r="P318" s="225"/>
      <c r="Q318" s="225"/>
      <c r="R318" s="225"/>
      <c r="S318" s="225"/>
      <c r="T318" s="225"/>
      <c r="U318" s="225"/>
      <c r="V318" s="225"/>
      <c r="W318" s="225"/>
      <c r="X318" s="225"/>
      <c r="Y318" s="225"/>
      <c r="Z318" s="225"/>
      <c r="AA318" s="225"/>
      <c r="AB318" s="225"/>
      <c r="AC318" s="225"/>
      <c r="AD318" s="225"/>
      <c r="AE318" s="225" t="s">
        <v>76</v>
      </c>
      <c r="AF318" s="225"/>
      <c r="AG318" s="225"/>
      <c r="AH318" s="225"/>
      <c r="AI318" s="225"/>
      <c r="AJ318" s="225"/>
      <c r="AK318" s="225"/>
      <c r="AL318" s="225"/>
      <c r="AM318" s="225"/>
      <c r="AN318" s="225"/>
      <c r="AO318" s="225"/>
      <c r="AP318" s="225"/>
      <c r="AQ318" s="225"/>
      <c r="AR318" s="225" t="s">
        <v>76</v>
      </c>
      <c r="AS318" s="225"/>
      <c r="AT318" s="225"/>
      <c r="AU318" s="225"/>
      <c r="AV318" s="225"/>
      <c r="AW318" s="225"/>
      <c r="AX318" s="225"/>
      <c r="AY318" s="225"/>
      <c r="AZ318" s="225"/>
      <c r="BA318" s="225"/>
      <c r="BB318" s="225"/>
      <c r="BC318" s="225"/>
      <c r="BD318" s="225"/>
      <c r="BE318" s="225"/>
      <c r="BF318" s="225"/>
      <c r="BG318" s="225"/>
      <c r="BH318" s="225" t="s">
        <v>76</v>
      </c>
      <c r="BI318" s="225"/>
      <c r="BJ318" s="225"/>
      <c r="BK318" s="225"/>
      <c r="BL318" s="225"/>
      <c r="BM318" s="171">
        <f>COUNTIF(O318:AA318,"P")</f>
        <v>0</v>
      </c>
      <c r="BN318" s="172">
        <f>COUNTIF(AB318:AM318,"P")</f>
        <v>1</v>
      </c>
      <c r="BO318" s="172">
        <f>COUNTIF(AN318:AZ318,"P")</f>
        <v>1</v>
      </c>
      <c r="BP318" s="172">
        <f>COUNTIF(BA318:BL318,"P")</f>
        <v>1</v>
      </c>
      <c r="BQ318" s="172">
        <f t="shared" ref="BQ318:BQ327" si="166">SUM(BM318:BP318)</f>
        <v>3</v>
      </c>
      <c r="BR318" s="303" t="e">
        <f>+SUM(BM319)/(BM318)</f>
        <v>#DIV/0!</v>
      </c>
      <c r="BS318" s="303">
        <f>+SUM(BN319)/(BN318)</f>
        <v>0</v>
      </c>
      <c r="BT318" s="303">
        <f>+SUM(BO319)/(BO318)</f>
        <v>0</v>
      </c>
      <c r="BU318" s="303">
        <f>+SUM(BP319)/(BP318)</f>
        <v>0</v>
      </c>
      <c r="BV318" s="303">
        <f>+SUM(BQ319)/(BQ318)</f>
        <v>0</v>
      </c>
      <c r="BW318" s="149"/>
    </row>
    <row r="319" spans="1:75" s="205" customFormat="1" ht="15.75" hidden="1" customHeight="1" outlineLevel="1" x14ac:dyDescent="0.25">
      <c r="A319" s="573"/>
      <c r="B319" s="786"/>
      <c r="C319" s="683"/>
      <c r="D319" s="483"/>
      <c r="E319" s="486"/>
      <c r="F319" s="487"/>
      <c r="G319" s="160" t="s">
        <v>80</v>
      </c>
      <c r="H319" s="500"/>
      <c r="I319" s="363"/>
      <c r="J319" s="363"/>
      <c r="K319" s="363"/>
      <c r="L319" s="363"/>
      <c r="M319" s="362"/>
      <c r="N319" s="352"/>
      <c r="O319" s="173"/>
      <c r="P319" s="173"/>
      <c r="Q319" s="173"/>
      <c r="R319" s="173"/>
      <c r="S319" s="173"/>
      <c r="T319" s="174"/>
      <c r="U319" s="174"/>
      <c r="V319" s="174"/>
      <c r="W319" s="174"/>
      <c r="X319" s="173"/>
      <c r="Y319" s="174"/>
      <c r="Z319" s="174"/>
      <c r="AA319" s="174"/>
      <c r="AB319" s="174"/>
      <c r="AC319" s="174"/>
      <c r="AD319" s="174"/>
      <c r="AE319" s="174"/>
      <c r="AF319" s="174"/>
      <c r="AG319" s="174"/>
      <c r="AH319" s="174"/>
      <c r="AI319" s="174"/>
      <c r="AJ319" s="174"/>
      <c r="AK319" s="174"/>
      <c r="AL319" s="174"/>
      <c r="AM319" s="174"/>
      <c r="AN319" s="174"/>
      <c r="AO319" s="174"/>
      <c r="AP319" s="174"/>
      <c r="AQ319" s="174"/>
      <c r="AR319" s="174"/>
      <c r="AS319" s="174"/>
      <c r="AT319" s="174"/>
      <c r="AU319" s="174"/>
      <c r="AV319" s="174"/>
      <c r="AW319" s="174"/>
      <c r="AX319" s="174"/>
      <c r="AY319" s="174"/>
      <c r="AZ319" s="173"/>
      <c r="BA319" s="174"/>
      <c r="BB319" s="174"/>
      <c r="BC319" s="174"/>
      <c r="BD319" s="174"/>
      <c r="BE319" s="174"/>
      <c r="BF319" s="174"/>
      <c r="BG319" s="174"/>
      <c r="BH319" s="174"/>
      <c r="BI319" s="174"/>
      <c r="BJ319" s="174"/>
      <c r="BK319" s="174"/>
      <c r="BL319" s="174"/>
      <c r="BM319" s="175">
        <f>COUNTIF(O319:AA319,"E")</f>
        <v>0</v>
      </c>
      <c r="BN319" s="176">
        <f>COUNTIF(AB319:AM319,"E")</f>
        <v>0</v>
      </c>
      <c r="BO319" s="176">
        <f>COUNTIF(AN319:AZ319,"E")</f>
        <v>0</v>
      </c>
      <c r="BP319" s="176">
        <f>COUNTIF(BA319:BL319,"E")</f>
        <v>0</v>
      </c>
      <c r="BQ319" s="177">
        <f t="shared" si="166"/>
        <v>0</v>
      </c>
      <c r="BR319" s="303"/>
      <c r="BS319" s="303"/>
      <c r="BT319" s="303"/>
      <c r="BU319" s="303"/>
      <c r="BV319" s="303"/>
      <c r="BW319" s="149"/>
    </row>
    <row r="320" spans="1:75" s="205" customFormat="1" ht="15.75" hidden="1" customHeight="1" outlineLevel="1" x14ac:dyDescent="0.25">
      <c r="A320" s="573"/>
      <c r="B320" s="786"/>
      <c r="C320" s="683"/>
      <c r="D320" s="483"/>
      <c r="E320" s="486" t="s">
        <v>364</v>
      </c>
      <c r="F320" s="487" t="s">
        <v>365</v>
      </c>
      <c r="G320" s="160" t="s">
        <v>76</v>
      </c>
      <c r="H320" s="500" t="s">
        <v>77</v>
      </c>
      <c r="I320" s="363" t="s">
        <v>77</v>
      </c>
      <c r="J320" s="363" t="s">
        <v>77</v>
      </c>
      <c r="K320" s="363" t="s">
        <v>77</v>
      </c>
      <c r="L320" s="363" t="s">
        <v>77</v>
      </c>
      <c r="M320" s="361" t="s">
        <v>235</v>
      </c>
      <c r="N320" s="352" t="s">
        <v>79</v>
      </c>
      <c r="O320" s="225"/>
      <c r="P320" s="225"/>
      <c r="Q320" s="225"/>
      <c r="R320" s="225"/>
      <c r="S320" s="225"/>
      <c r="T320" s="225"/>
      <c r="U320" s="225"/>
      <c r="V320" s="225"/>
      <c r="W320" s="225"/>
      <c r="X320" s="225"/>
      <c r="Y320" s="225"/>
      <c r="Z320" s="225"/>
      <c r="AA320" s="225"/>
      <c r="AB320" s="225"/>
      <c r="AC320" s="225"/>
      <c r="AD320" s="225"/>
      <c r="AE320" s="225"/>
      <c r="AF320" s="225"/>
      <c r="AG320" s="225"/>
      <c r="AH320" s="225"/>
      <c r="AI320" s="225"/>
      <c r="AJ320" s="225"/>
      <c r="AK320" s="225"/>
      <c r="AL320" s="225"/>
      <c r="AM320" s="225"/>
      <c r="AN320" s="225"/>
      <c r="AO320" s="225"/>
      <c r="AP320" s="225"/>
      <c r="AQ320" s="225"/>
      <c r="AR320" s="225"/>
      <c r="AS320" s="225"/>
      <c r="AT320" s="225"/>
      <c r="AU320" s="225"/>
      <c r="AV320" s="225"/>
      <c r="AW320" s="225"/>
      <c r="AX320" s="225"/>
      <c r="AY320" s="225"/>
      <c r="AZ320" s="225"/>
      <c r="BA320" s="225"/>
      <c r="BB320" s="225"/>
      <c r="BC320" s="225"/>
      <c r="BD320" s="225"/>
      <c r="BE320" s="225"/>
      <c r="BF320" s="225"/>
      <c r="BG320" s="225"/>
      <c r="BH320" s="225"/>
      <c r="BI320" s="225"/>
      <c r="BJ320" s="225"/>
      <c r="BK320" s="225"/>
      <c r="BL320" s="225"/>
      <c r="BM320" s="171">
        <f>COUNTIF(O320:AA320,"P")</f>
        <v>0</v>
      </c>
      <c r="BN320" s="172">
        <f>COUNTIF(AB320:AM320,"P")</f>
        <v>0</v>
      </c>
      <c r="BO320" s="172">
        <f>COUNTIF(AN320:AZ320,"P")</f>
        <v>0</v>
      </c>
      <c r="BP320" s="172">
        <f>COUNTIF(BA320:BL320,"P")</f>
        <v>0</v>
      </c>
      <c r="BQ320" s="172">
        <f t="shared" si="166"/>
        <v>0</v>
      </c>
      <c r="BR320" s="303" t="e">
        <f>+SUM(BM321)/(BM320)</f>
        <v>#DIV/0!</v>
      </c>
      <c r="BS320" s="303" t="e">
        <f>+SUM(BN321)/(BN320)</f>
        <v>#DIV/0!</v>
      </c>
      <c r="BT320" s="303" t="e">
        <f>+SUM(BO321)/(BO320)</f>
        <v>#DIV/0!</v>
      </c>
      <c r="BU320" s="303" t="e">
        <f>+SUM(BP321)/(BP320)</f>
        <v>#DIV/0!</v>
      </c>
      <c r="BV320" s="303" t="e">
        <f>+SUM(BQ321)/(BQ320)</f>
        <v>#DIV/0!</v>
      </c>
      <c r="BW320" s="149"/>
    </row>
    <row r="321" spans="1:75" s="205" customFormat="1" ht="15.75" hidden="1" customHeight="1" outlineLevel="1" x14ac:dyDescent="0.25">
      <c r="A321" s="573"/>
      <c r="B321" s="786"/>
      <c r="C321" s="683"/>
      <c r="D321" s="483"/>
      <c r="E321" s="486"/>
      <c r="F321" s="487"/>
      <c r="G321" s="160" t="s">
        <v>80</v>
      </c>
      <c r="H321" s="500"/>
      <c r="I321" s="363"/>
      <c r="J321" s="363"/>
      <c r="K321" s="363"/>
      <c r="L321" s="363"/>
      <c r="M321" s="362"/>
      <c r="N321" s="352"/>
      <c r="O321" s="173"/>
      <c r="P321" s="173"/>
      <c r="Q321" s="173"/>
      <c r="R321" s="173"/>
      <c r="S321" s="173"/>
      <c r="T321" s="174"/>
      <c r="U321" s="174"/>
      <c r="V321" s="174"/>
      <c r="W321" s="174"/>
      <c r="X321" s="173"/>
      <c r="Y321" s="174"/>
      <c r="Z321" s="174"/>
      <c r="AA321" s="174"/>
      <c r="AB321" s="174"/>
      <c r="AC321" s="174"/>
      <c r="AD321" s="174"/>
      <c r="AE321" s="174"/>
      <c r="AF321" s="174"/>
      <c r="AG321" s="174"/>
      <c r="AH321" s="174"/>
      <c r="AI321" s="174"/>
      <c r="AJ321" s="174"/>
      <c r="AK321" s="174"/>
      <c r="AL321" s="174"/>
      <c r="AM321" s="174"/>
      <c r="AN321" s="174"/>
      <c r="AO321" s="174"/>
      <c r="AP321" s="174"/>
      <c r="AQ321" s="174"/>
      <c r="AR321" s="174"/>
      <c r="AS321" s="174"/>
      <c r="AT321" s="174"/>
      <c r="AU321" s="174"/>
      <c r="AV321" s="174"/>
      <c r="AW321" s="174"/>
      <c r="AX321" s="174"/>
      <c r="AY321" s="174"/>
      <c r="AZ321" s="173"/>
      <c r="BA321" s="174"/>
      <c r="BB321" s="174"/>
      <c r="BC321" s="174"/>
      <c r="BD321" s="174"/>
      <c r="BE321" s="174"/>
      <c r="BF321" s="174"/>
      <c r="BG321" s="174"/>
      <c r="BH321" s="174"/>
      <c r="BI321" s="174"/>
      <c r="BJ321" s="174"/>
      <c r="BK321" s="174"/>
      <c r="BL321" s="174"/>
      <c r="BM321" s="175">
        <f>COUNTIF(O321:AA321,"E")</f>
        <v>0</v>
      </c>
      <c r="BN321" s="176">
        <f>COUNTIF(AB321:AM321,"E")</f>
        <v>0</v>
      </c>
      <c r="BO321" s="176">
        <f>COUNTIF(AN321:AZ321,"E")</f>
        <v>0</v>
      </c>
      <c r="BP321" s="176">
        <f>COUNTIF(BA321:BL321,"E")</f>
        <v>0</v>
      </c>
      <c r="BQ321" s="177">
        <f t="shared" si="166"/>
        <v>0</v>
      </c>
      <c r="BR321" s="303"/>
      <c r="BS321" s="303"/>
      <c r="BT321" s="303"/>
      <c r="BU321" s="303"/>
      <c r="BV321" s="303"/>
      <c r="BW321" s="149"/>
    </row>
    <row r="322" spans="1:75" s="205" customFormat="1" ht="15.75" hidden="1" customHeight="1" outlineLevel="1" x14ac:dyDescent="0.25">
      <c r="A322" s="573"/>
      <c r="B322" s="786"/>
      <c r="C322" s="683"/>
      <c r="D322" s="483"/>
      <c r="E322" s="486" t="s">
        <v>366</v>
      </c>
      <c r="F322" s="487" t="s">
        <v>367</v>
      </c>
      <c r="G322" s="160" t="s">
        <v>76</v>
      </c>
      <c r="H322" s="500" t="s">
        <v>77</v>
      </c>
      <c r="I322" s="363" t="s">
        <v>77</v>
      </c>
      <c r="J322" s="363" t="s">
        <v>77</v>
      </c>
      <c r="K322" s="363" t="s">
        <v>77</v>
      </c>
      <c r="L322" s="363" t="s">
        <v>77</v>
      </c>
      <c r="M322" s="361" t="s">
        <v>235</v>
      </c>
      <c r="N322" s="352" t="s">
        <v>79</v>
      </c>
      <c r="O322" s="225"/>
      <c r="P322" s="225"/>
      <c r="Q322" s="225"/>
      <c r="R322" s="225" t="s">
        <v>76</v>
      </c>
      <c r="S322" s="225"/>
      <c r="T322" s="225"/>
      <c r="U322" s="225"/>
      <c r="V322" s="225" t="s">
        <v>76</v>
      </c>
      <c r="W322" s="225"/>
      <c r="X322" s="225"/>
      <c r="Y322" s="225"/>
      <c r="Z322" s="225" t="s">
        <v>76</v>
      </c>
      <c r="AA322" s="225"/>
      <c r="AB322" s="225"/>
      <c r="AC322" s="225"/>
      <c r="AD322" s="225"/>
      <c r="AE322" s="225" t="s">
        <v>76</v>
      </c>
      <c r="AF322" s="225"/>
      <c r="AG322" s="225"/>
      <c r="AH322" s="225"/>
      <c r="AI322" s="225" t="s">
        <v>76</v>
      </c>
      <c r="AJ322" s="225"/>
      <c r="AK322" s="225"/>
      <c r="AL322" s="225"/>
      <c r="AM322" s="225" t="s">
        <v>76</v>
      </c>
      <c r="AN322" s="225"/>
      <c r="AO322" s="225"/>
      <c r="AP322" s="225"/>
      <c r="AQ322" s="225"/>
      <c r="AR322" s="225" t="s">
        <v>76</v>
      </c>
      <c r="AS322" s="225"/>
      <c r="AT322" s="225"/>
      <c r="AU322" s="225"/>
      <c r="AV322" s="225" t="s">
        <v>76</v>
      </c>
      <c r="AW322" s="225"/>
      <c r="AX322" s="225"/>
      <c r="AY322" s="225"/>
      <c r="AZ322" s="225" t="s">
        <v>76</v>
      </c>
      <c r="BA322" s="225"/>
      <c r="BB322" s="225"/>
      <c r="BC322" s="225"/>
      <c r="BD322" s="225" t="s">
        <v>76</v>
      </c>
      <c r="BE322" s="225"/>
      <c r="BF322" s="225"/>
      <c r="BG322" s="225"/>
      <c r="BH322" s="225" t="s">
        <v>76</v>
      </c>
      <c r="BI322" s="225"/>
      <c r="BJ322" s="225"/>
      <c r="BK322" s="225" t="s">
        <v>76</v>
      </c>
      <c r="BL322" s="225"/>
      <c r="BM322" s="171">
        <f>COUNTIF(O322:AA322,"P")</f>
        <v>3</v>
      </c>
      <c r="BN322" s="172">
        <f>COUNTIF(AB322:AM322,"P")</f>
        <v>3</v>
      </c>
      <c r="BO322" s="172">
        <f>COUNTIF(AN322:AZ322,"P")</f>
        <v>3</v>
      </c>
      <c r="BP322" s="172">
        <f>COUNTIF(BA322:BL322,"P")</f>
        <v>3</v>
      </c>
      <c r="BQ322" s="172">
        <f t="shared" si="166"/>
        <v>12</v>
      </c>
      <c r="BR322" s="303">
        <f>+SUM(BM323)/(BM322)</f>
        <v>0</v>
      </c>
      <c r="BS322" s="303">
        <f>+SUM(BN323)/(BN322)</f>
        <v>0</v>
      </c>
      <c r="BT322" s="303">
        <f>+SUM(BO323)/(BO322)</f>
        <v>0</v>
      </c>
      <c r="BU322" s="303">
        <f>+SUM(BP323)/(BP322)</f>
        <v>0</v>
      </c>
      <c r="BV322" s="303">
        <f>+SUM(BQ323)/(BQ322)</f>
        <v>0</v>
      </c>
      <c r="BW322" s="149"/>
    </row>
    <row r="323" spans="1:75" s="205" customFormat="1" ht="15.75" hidden="1" customHeight="1" outlineLevel="1" x14ac:dyDescent="0.25">
      <c r="A323" s="573"/>
      <c r="B323" s="786"/>
      <c r="C323" s="683"/>
      <c r="D323" s="483"/>
      <c r="E323" s="486"/>
      <c r="F323" s="487"/>
      <c r="G323" s="160" t="s">
        <v>80</v>
      </c>
      <c r="H323" s="500"/>
      <c r="I323" s="363"/>
      <c r="J323" s="363"/>
      <c r="K323" s="363"/>
      <c r="L323" s="363"/>
      <c r="M323" s="362"/>
      <c r="N323" s="352"/>
      <c r="O323" s="173"/>
      <c r="P323" s="173"/>
      <c r="Q323" s="173"/>
      <c r="R323" s="173"/>
      <c r="S323" s="173"/>
      <c r="T323" s="174"/>
      <c r="U323" s="174"/>
      <c r="V323" s="174"/>
      <c r="W323" s="174"/>
      <c r="X323" s="173"/>
      <c r="Y323" s="174"/>
      <c r="Z323" s="174"/>
      <c r="AA323" s="174"/>
      <c r="AB323" s="174"/>
      <c r="AC323" s="174"/>
      <c r="AD323" s="174"/>
      <c r="AE323" s="174"/>
      <c r="AF323" s="174"/>
      <c r="AG323" s="174"/>
      <c r="AH323" s="174"/>
      <c r="AI323" s="174"/>
      <c r="AJ323" s="174"/>
      <c r="AK323" s="174"/>
      <c r="AL323" s="174"/>
      <c r="AM323" s="174"/>
      <c r="AN323" s="174"/>
      <c r="AO323" s="174"/>
      <c r="AP323" s="174"/>
      <c r="AQ323" s="174"/>
      <c r="AR323" s="174"/>
      <c r="AS323" s="174"/>
      <c r="AT323" s="174"/>
      <c r="AU323" s="174"/>
      <c r="AV323" s="174"/>
      <c r="AW323" s="174"/>
      <c r="AX323" s="174"/>
      <c r="AY323" s="174"/>
      <c r="AZ323" s="173"/>
      <c r="BA323" s="174"/>
      <c r="BB323" s="174"/>
      <c r="BC323" s="174"/>
      <c r="BD323" s="174"/>
      <c r="BE323" s="174"/>
      <c r="BF323" s="174"/>
      <c r="BG323" s="174"/>
      <c r="BH323" s="174"/>
      <c r="BI323" s="174"/>
      <c r="BJ323" s="174"/>
      <c r="BK323" s="174"/>
      <c r="BL323" s="174"/>
      <c r="BM323" s="175">
        <f>COUNTIF(O323:AA323,"E")</f>
        <v>0</v>
      </c>
      <c r="BN323" s="176">
        <f>COUNTIF(AB323:AM323,"E")</f>
        <v>0</v>
      </c>
      <c r="BO323" s="176">
        <f>COUNTIF(AN323:AZ323,"E")</f>
        <v>0</v>
      </c>
      <c r="BP323" s="176">
        <f>COUNTIF(BA323:BL323,"E")</f>
        <v>0</v>
      </c>
      <c r="BQ323" s="177">
        <f t="shared" si="166"/>
        <v>0</v>
      </c>
      <c r="BR323" s="303"/>
      <c r="BS323" s="303"/>
      <c r="BT323" s="303"/>
      <c r="BU323" s="303"/>
      <c r="BV323" s="303"/>
      <c r="BW323" s="149"/>
    </row>
    <row r="324" spans="1:75" s="205" customFormat="1" ht="15.75" hidden="1" customHeight="1" outlineLevel="1" x14ac:dyDescent="0.25">
      <c r="A324" s="573"/>
      <c r="B324" s="786"/>
      <c r="C324" s="683"/>
      <c r="D324" s="483"/>
      <c r="E324" s="486" t="s">
        <v>368</v>
      </c>
      <c r="F324" s="487" t="s">
        <v>369</v>
      </c>
      <c r="G324" s="160" t="s">
        <v>76</v>
      </c>
      <c r="H324" s="363" t="s">
        <v>77</v>
      </c>
      <c r="I324" s="363" t="s">
        <v>77</v>
      </c>
      <c r="J324" s="363" t="s">
        <v>77</v>
      </c>
      <c r="K324" s="363" t="s">
        <v>77</v>
      </c>
      <c r="L324" s="363" t="s">
        <v>77</v>
      </c>
      <c r="M324" s="361" t="s">
        <v>235</v>
      </c>
      <c r="N324" s="352" t="s">
        <v>79</v>
      </c>
      <c r="O324" s="225"/>
      <c r="P324" s="225"/>
      <c r="Q324" s="225"/>
      <c r="R324" s="225"/>
      <c r="S324" s="225"/>
      <c r="T324" s="225"/>
      <c r="U324" s="225" t="s">
        <v>76</v>
      </c>
      <c r="V324" s="225" t="s">
        <v>76</v>
      </c>
      <c r="W324" s="225" t="s">
        <v>76</v>
      </c>
      <c r="X324" s="225"/>
      <c r="Y324" s="225"/>
      <c r="Z324" s="225"/>
      <c r="AA324" s="225"/>
      <c r="AB324" s="225"/>
      <c r="AC324" s="225"/>
      <c r="AD324" s="225"/>
      <c r="AE324" s="225"/>
      <c r="AF324" s="225"/>
      <c r="AG324" s="225"/>
      <c r="AH324" s="225"/>
      <c r="AI324" s="225"/>
      <c r="AJ324" s="225"/>
      <c r="AK324" s="225"/>
      <c r="AL324" s="225"/>
      <c r="AM324" s="225"/>
      <c r="AN324" s="225"/>
      <c r="AO324" s="225"/>
      <c r="AP324" s="225"/>
      <c r="AQ324" s="225"/>
      <c r="AR324" s="225"/>
      <c r="AS324" s="225"/>
      <c r="AT324" s="225"/>
      <c r="AU324" s="225"/>
      <c r="AV324" s="225"/>
      <c r="AW324" s="225"/>
      <c r="AX324" s="225"/>
      <c r="AY324" s="225"/>
      <c r="AZ324" s="225"/>
      <c r="BA324" s="225"/>
      <c r="BB324" s="225"/>
      <c r="BC324" s="225"/>
      <c r="BD324" s="225"/>
      <c r="BE324" s="225"/>
      <c r="BF324" s="225"/>
      <c r="BG324" s="225"/>
      <c r="BH324" s="225"/>
      <c r="BI324" s="225"/>
      <c r="BJ324" s="225"/>
      <c r="BK324" s="225"/>
      <c r="BL324" s="225"/>
      <c r="BM324" s="171">
        <f>COUNTIF(O324:AA324,"P")</f>
        <v>3</v>
      </c>
      <c r="BN324" s="172">
        <f>COUNTIF(AB324:AM324,"P")</f>
        <v>0</v>
      </c>
      <c r="BO324" s="172">
        <f>COUNTIF(AN324:AZ324,"P")</f>
        <v>0</v>
      </c>
      <c r="BP324" s="172">
        <f>COUNTIF(BA324:BL324,"P")</f>
        <v>0</v>
      </c>
      <c r="BQ324" s="172">
        <f t="shared" si="166"/>
        <v>3</v>
      </c>
      <c r="BR324" s="303">
        <f>+SUM(BM325)/(BM324)</f>
        <v>0</v>
      </c>
      <c r="BS324" s="303" t="e">
        <f>+SUM(BN325)/(BN324)</f>
        <v>#DIV/0!</v>
      </c>
      <c r="BT324" s="303" t="e">
        <f>+SUM(BO325)/(BO324)</f>
        <v>#DIV/0!</v>
      </c>
      <c r="BU324" s="303" t="e">
        <f>+SUM(BP325)/(BP324)</f>
        <v>#DIV/0!</v>
      </c>
      <c r="BV324" s="303">
        <f>+SUM(BQ325)/(BQ324)</f>
        <v>0</v>
      </c>
      <c r="BW324" s="149"/>
    </row>
    <row r="325" spans="1:75" s="205" customFormat="1" ht="15.75" hidden="1" customHeight="1" outlineLevel="1" x14ac:dyDescent="0.25">
      <c r="A325" s="573"/>
      <c r="B325" s="786"/>
      <c r="C325" s="683"/>
      <c r="D325" s="483"/>
      <c r="E325" s="771"/>
      <c r="F325" s="487"/>
      <c r="G325" s="160" t="s">
        <v>80</v>
      </c>
      <c r="H325" s="363"/>
      <c r="I325" s="363"/>
      <c r="J325" s="363"/>
      <c r="K325" s="363"/>
      <c r="L325" s="363"/>
      <c r="M325" s="362"/>
      <c r="N325" s="352"/>
      <c r="O325" s="173"/>
      <c r="P325" s="173"/>
      <c r="Q325" s="173"/>
      <c r="R325" s="173"/>
      <c r="S325" s="173"/>
      <c r="T325" s="174"/>
      <c r="U325" s="174"/>
      <c r="V325" s="174"/>
      <c r="W325" s="174"/>
      <c r="X325" s="173"/>
      <c r="Y325" s="174"/>
      <c r="Z325" s="174"/>
      <c r="AA325" s="174"/>
      <c r="AB325" s="174"/>
      <c r="AC325" s="174"/>
      <c r="AD325" s="174"/>
      <c r="AE325" s="174"/>
      <c r="AF325" s="174"/>
      <c r="AG325" s="174"/>
      <c r="AH325" s="174"/>
      <c r="AI325" s="174"/>
      <c r="AJ325" s="174"/>
      <c r="AK325" s="174"/>
      <c r="AL325" s="174"/>
      <c r="AM325" s="174"/>
      <c r="AN325" s="174"/>
      <c r="AO325" s="174"/>
      <c r="AP325" s="174"/>
      <c r="AQ325" s="174"/>
      <c r="AR325" s="174"/>
      <c r="AS325" s="174"/>
      <c r="AT325" s="174"/>
      <c r="AU325" s="174"/>
      <c r="AV325" s="174"/>
      <c r="AW325" s="174"/>
      <c r="AX325" s="174"/>
      <c r="AY325" s="174"/>
      <c r="AZ325" s="173"/>
      <c r="BA325" s="174"/>
      <c r="BB325" s="174"/>
      <c r="BC325" s="174"/>
      <c r="BD325" s="174"/>
      <c r="BE325" s="174"/>
      <c r="BF325" s="174"/>
      <c r="BG325" s="174"/>
      <c r="BH325" s="174"/>
      <c r="BI325" s="174"/>
      <c r="BJ325" s="174"/>
      <c r="BK325" s="174"/>
      <c r="BL325" s="174"/>
      <c r="BM325" s="175">
        <f>COUNTIF(O325:AA325,"E")</f>
        <v>0</v>
      </c>
      <c r="BN325" s="176">
        <f>COUNTIF(AB325:AM325,"E")</f>
        <v>0</v>
      </c>
      <c r="BO325" s="176">
        <f>COUNTIF(AN325:AZ325,"E")</f>
        <v>0</v>
      </c>
      <c r="BP325" s="176">
        <f>COUNTIF(BA325:BL325,"E")</f>
        <v>0</v>
      </c>
      <c r="BQ325" s="177">
        <f t="shared" si="166"/>
        <v>0</v>
      </c>
      <c r="BR325" s="303"/>
      <c r="BS325" s="303"/>
      <c r="BT325" s="303"/>
      <c r="BU325" s="303"/>
      <c r="BV325" s="303"/>
      <c r="BW325" s="149"/>
    </row>
    <row r="326" spans="1:75" s="205" customFormat="1" ht="15.75" hidden="1" customHeight="1" outlineLevel="1" x14ac:dyDescent="0.25">
      <c r="A326" s="573"/>
      <c r="B326" s="786"/>
      <c r="C326" s="683"/>
      <c r="D326" s="483"/>
      <c r="E326" s="772" t="s">
        <v>370</v>
      </c>
      <c r="F326" s="487" t="s">
        <v>371</v>
      </c>
      <c r="G326" s="160" t="s">
        <v>76</v>
      </c>
      <c r="H326" s="363" t="s">
        <v>77</v>
      </c>
      <c r="I326" s="363" t="s">
        <v>77</v>
      </c>
      <c r="J326" s="363" t="s">
        <v>77</v>
      </c>
      <c r="K326" s="363" t="s">
        <v>77</v>
      </c>
      <c r="L326" s="363" t="s">
        <v>77</v>
      </c>
      <c r="M326" s="361" t="s">
        <v>235</v>
      </c>
      <c r="N326" s="352" t="s">
        <v>79</v>
      </c>
      <c r="O326" s="225"/>
      <c r="P326" s="225"/>
      <c r="Q326" s="225"/>
      <c r="R326" s="225"/>
      <c r="S326" s="225"/>
      <c r="T326" s="225"/>
      <c r="U326" s="225" t="s">
        <v>76</v>
      </c>
      <c r="V326" s="225"/>
      <c r="W326" s="225"/>
      <c r="X326" s="225"/>
      <c r="Y326" s="225"/>
      <c r="Z326" s="225"/>
      <c r="AA326" s="225"/>
      <c r="AB326" s="225"/>
      <c r="AC326" s="225"/>
      <c r="AD326" s="225"/>
      <c r="AE326" s="225"/>
      <c r="AF326" s="225"/>
      <c r="AG326" s="225"/>
      <c r="AH326" s="225"/>
      <c r="AI326" s="225"/>
      <c r="AJ326" s="225"/>
      <c r="AK326" s="225"/>
      <c r="AL326" s="225"/>
      <c r="AM326" s="225"/>
      <c r="AN326" s="225"/>
      <c r="AO326" s="225"/>
      <c r="AP326" s="225"/>
      <c r="AQ326" s="225"/>
      <c r="AR326" s="225"/>
      <c r="AS326" s="225"/>
      <c r="AT326" s="225"/>
      <c r="AU326" s="225"/>
      <c r="AV326" s="225"/>
      <c r="AW326" s="225"/>
      <c r="AX326" s="225"/>
      <c r="AY326" s="225"/>
      <c r="AZ326" s="225"/>
      <c r="BA326" s="225"/>
      <c r="BB326" s="225"/>
      <c r="BC326" s="225"/>
      <c r="BD326" s="225"/>
      <c r="BE326" s="225"/>
      <c r="BF326" s="225"/>
      <c r="BG326" s="225"/>
      <c r="BH326" s="225"/>
      <c r="BI326" s="225"/>
      <c r="BJ326" s="225"/>
      <c r="BK326" s="225"/>
      <c r="BL326" s="225"/>
      <c r="BM326" s="171">
        <f>COUNTIF(O326:AA326,"P")</f>
        <v>1</v>
      </c>
      <c r="BN326" s="172">
        <f>COUNTIF(AB326:AM326,"P")</f>
        <v>0</v>
      </c>
      <c r="BO326" s="172">
        <f>COUNTIF(AN326:AZ326,"P")</f>
        <v>0</v>
      </c>
      <c r="BP326" s="172">
        <f>COUNTIF(BA326:BL326,"P")</f>
        <v>0</v>
      </c>
      <c r="BQ326" s="172">
        <f t="shared" si="166"/>
        <v>1</v>
      </c>
      <c r="BR326" s="303">
        <f>+SUM(BM327)/(BM326)</f>
        <v>0</v>
      </c>
      <c r="BS326" s="303" t="e">
        <f>+SUM(BN327)/(BN326)</f>
        <v>#DIV/0!</v>
      </c>
      <c r="BT326" s="303" t="e">
        <f>+SUM(BO327)/(BO326)</f>
        <v>#DIV/0!</v>
      </c>
      <c r="BU326" s="303" t="e">
        <f>+SUM(BP327)/(BP326)</f>
        <v>#DIV/0!</v>
      </c>
      <c r="BV326" s="303">
        <f>+SUM(BQ327)/(BQ326)</f>
        <v>0</v>
      </c>
      <c r="BW326" s="149"/>
    </row>
    <row r="327" spans="1:75" s="205" customFormat="1" ht="15.75" hidden="1" customHeight="1" outlineLevel="1" thickBot="1" x14ac:dyDescent="0.3">
      <c r="A327" s="573"/>
      <c r="B327" s="786"/>
      <c r="C327" s="683"/>
      <c r="D327" s="483"/>
      <c r="E327" s="773"/>
      <c r="F327" s="317"/>
      <c r="G327" s="160" t="s">
        <v>80</v>
      </c>
      <c r="H327" s="363"/>
      <c r="I327" s="363"/>
      <c r="J327" s="363"/>
      <c r="K327" s="363"/>
      <c r="L327" s="363"/>
      <c r="M327" s="362"/>
      <c r="N327" s="352"/>
      <c r="O327" s="173"/>
      <c r="P327" s="173"/>
      <c r="Q327" s="173"/>
      <c r="R327" s="173"/>
      <c r="S327" s="173"/>
      <c r="T327" s="174"/>
      <c r="U327" s="174"/>
      <c r="V327" s="174"/>
      <c r="W327" s="174"/>
      <c r="X327" s="173"/>
      <c r="Y327" s="174"/>
      <c r="Z327" s="174"/>
      <c r="AA327" s="174"/>
      <c r="AB327" s="174"/>
      <c r="AC327" s="174"/>
      <c r="AD327" s="174"/>
      <c r="AE327" s="174"/>
      <c r="AF327" s="174"/>
      <c r="AG327" s="174"/>
      <c r="AH327" s="174"/>
      <c r="AI327" s="174"/>
      <c r="AJ327" s="174"/>
      <c r="AK327" s="174"/>
      <c r="AL327" s="174"/>
      <c r="AM327" s="174"/>
      <c r="AN327" s="174"/>
      <c r="AO327" s="174"/>
      <c r="AP327" s="174"/>
      <c r="AQ327" s="174"/>
      <c r="AR327" s="174"/>
      <c r="AS327" s="174"/>
      <c r="AT327" s="174"/>
      <c r="AU327" s="174"/>
      <c r="AV327" s="174"/>
      <c r="AW327" s="174"/>
      <c r="AX327" s="174"/>
      <c r="AY327" s="174"/>
      <c r="AZ327" s="173"/>
      <c r="BA327" s="174"/>
      <c r="BB327" s="174"/>
      <c r="BC327" s="174"/>
      <c r="BD327" s="174"/>
      <c r="BE327" s="174"/>
      <c r="BF327" s="174"/>
      <c r="BG327" s="174"/>
      <c r="BH327" s="174"/>
      <c r="BI327" s="174"/>
      <c r="BJ327" s="174"/>
      <c r="BK327" s="174"/>
      <c r="BL327" s="174"/>
      <c r="BM327" s="175">
        <f>COUNTIF(O327:AA327,"E")</f>
        <v>0</v>
      </c>
      <c r="BN327" s="176">
        <f>COUNTIF(AB327:AM327,"E")</f>
        <v>0</v>
      </c>
      <c r="BO327" s="176">
        <f>COUNTIF(AN327:AZ327,"E")</f>
        <v>0</v>
      </c>
      <c r="BP327" s="176">
        <f>COUNTIF(BA327:BL327,"E")</f>
        <v>0</v>
      </c>
      <c r="BQ327" s="177">
        <f t="shared" si="166"/>
        <v>0</v>
      </c>
      <c r="BR327" s="303"/>
      <c r="BS327" s="303"/>
      <c r="BT327" s="303"/>
      <c r="BU327" s="303"/>
      <c r="BV327" s="303"/>
      <c r="BW327" s="149"/>
    </row>
    <row r="328" spans="1:75" s="205" customFormat="1" ht="21" customHeight="1" collapsed="1" thickBot="1" x14ac:dyDescent="0.3">
      <c r="A328" s="573"/>
      <c r="B328" s="786"/>
      <c r="C328" s="683"/>
      <c r="D328" s="760" t="s">
        <v>358</v>
      </c>
      <c r="E328" s="780" t="s">
        <v>646</v>
      </c>
      <c r="F328" s="509" t="s">
        <v>302</v>
      </c>
      <c r="G328" s="160" t="s">
        <v>76</v>
      </c>
      <c r="H328" s="363" t="s">
        <v>77</v>
      </c>
      <c r="I328" s="363" t="s">
        <v>77</v>
      </c>
      <c r="J328" s="363" t="s">
        <v>77</v>
      </c>
      <c r="K328" s="363" t="s">
        <v>77</v>
      </c>
      <c r="L328" s="363" t="s">
        <v>77</v>
      </c>
      <c r="M328" s="361" t="s">
        <v>372</v>
      </c>
      <c r="N328" s="352" t="s">
        <v>79</v>
      </c>
      <c r="O328" s="165">
        <f t="shared" ref="O328:Z328" si="167">COUNTIF(O330:O351,"P")</f>
        <v>0</v>
      </c>
      <c r="P328" s="165">
        <f t="shared" si="167"/>
        <v>1</v>
      </c>
      <c r="Q328" s="165">
        <f t="shared" si="167"/>
        <v>1</v>
      </c>
      <c r="R328" s="165">
        <f t="shared" si="167"/>
        <v>1</v>
      </c>
      <c r="S328" s="165">
        <f t="shared" si="167"/>
        <v>1</v>
      </c>
      <c r="T328" s="165">
        <f t="shared" si="167"/>
        <v>1</v>
      </c>
      <c r="U328" s="165">
        <f t="shared" si="167"/>
        <v>0</v>
      </c>
      <c r="V328" s="165">
        <f t="shared" si="167"/>
        <v>4</v>
      </c>
      <c r="W328" s="165">
        <f t="shared" si="167"/>
        <v>3</v>
      </c>
      <c r="X328" s="165">
        <f t="shared" si="167"/>
        <v>0</v>
      </c>
      <c r="Y328" s="165">
        <f t="shared" si="167"/>
        <v>4</v>
      </c>
      <c r="Z328" s="165">
        <f t="shared" si="167"/>
        <v>0</v>
      </c>
      <c r="AA328" s="165"/>
      <c r="AB328" s="165">
        <f t="shared" ref="AB328:AP328" si="168">COUNTIF(AB330:AB351,"P")</f>
        <v>3</v>
      </c>
      <c r="AC328" s="165">
        <f t="shared" si="168"/>
        <v>2</v>
      </c>
      <c r="AD328" s="165">
        <f t="shared" si="168"/>
        <v>2</v>
      </c>
      <c r="AE328" s="165">
        <f t="shared" si="168"/>
        <v>3</v>
      </c>
      <c r="AF328" s="165">
        <f t="shared" si="168"/>
        <v>1</v>
      </c>
      <c r="AG328" s="165">
        <f t="shared" si="168"/>
        <v>0</v>
      </c>
      <c r="AH328" s="165">
        <f t="shared" si="168"/>
        <v>2</v>
      </c>
      <c r="AI328" s="165">
        <f t="shared" si="168"/>
        <v>3</v>
      </c>
      <c r="AJ328" s="165">
        <f t="shared" si="168"/>
        <v>1</v>
      </c>
      <c r="AK328" s="165">
        <f t="shared" si="168"/>
        <v>2</v>
      </c>
      <c r="AL328" s="165">
        <f t="shared" si="168"/>
        <v>1</v>
      </c>
      <c r="AM328" s="165">
        <f t="shared" si="168"/>
        <v>1</v>
      </c>
      <c r="AN328" s="165">
        <f t="shared" si="168"/>
        <v>5</v>
      </c>
      <c r="AO328" s="165">
        <f t="shared" si="168"/>
        <v>2</v>
      </c>
      <c r="AP328" s="165">
        <f t="shared" si="168"/>
        <v>2</v>
      </c>
      <c r="AQ328" s="165">
        <f t="shared" ref="AQ328:AY328" si="169">COUNTIF(AQ330:AQ351,"P")</f>
        <v>0</v>
      </c>
      <c r="AR328" s="165">
        <f t="shared" si="169"/>
        <v>2</v>
      </c>
      <c r="AS328" s="165">
        <f t="shared" si="169"/>
        <v>0</v>
      </c>
      <c r="AT328" s="165">
        <f t="shared" si="169"/>
        <v>1</v>
      </c>
      <c r="AU328" s="165">
        <f t="shared" si="169"/>
        <v>1</v>
      </c>
      <c r="AV328" s="165">
        <f t="shared" si="169"/>
        <v>1</v>
      </c>
      <c r="AW328" s="165">
        <f t="shared" si="169"/>
        <v>1</v>
      </c>
      <c r="AX328" s="165">
        <f t="shared" si="169"/>
        <v>1</v>
      </c>
      <c r="AY328" s="165">
        <f t="shared" si="169"/>
        <v>2</v>
      </c>
      <c r="AZ328" s="165">
        <f t="shared" ref="AZ328:BL328" si="170">COUNTIF(AZ330:AZ351,"P")</f>
        <v>1</v>
      </c>
      <c r="BA328" s="165">
        <f t="shared" si="170"/>
        <v>5</v>
      </c>
      <c r="BB328" s="165">
        <f t="shared" si="170"/>
        <v>1</v>
      </c>
      <c r="BC328" s="165">
        <f t="shared" si="170"/>
        <v>0</v>
      </c>
      <c r="BD328" s="165">
        <f t="shared" si="170"/>
        <v>4</v>
      </c>
      <c r="BE328" s="165">
        <f t="shared" si="170"/>
        <v>1</v>
      </c>
      <c r="BF328" s="165">
        <f t="shared" si="170"/>
        <v>0</v>
      </c>
      <c r="BG328" s="165">
        <f t="shared" si="170"/>
        <v>2</v>
      </c>
      <c r="BH328" s="165">
        <f t="shared" si="170"/>
        <v>2</v>
      </c>
      <c r="BI328" s="165">
        <f t="shared" si="170"/>
        <v>1</v>
      </c>
      <c r="BJ328" s="165">
        <f t="shared" si="170"/>
        <v>2</v>
      </c>
      <c r="BK328" s="165">
        <f t="shared" si="170"/>
        <v>1</v>
      </c>
      <c r="BL328" s="165">
        <f t="shared" si="170"/>
        <v>0</v>
      </c>
      <c r="BM328" s="301" t="e">
        <f>+SUM(BM331+BM333+BM335+BM341+BM343+BM345+BM351+#REF!+BM353)/SUM(BM330+BM332+BM334+BM340+BM342+BM344+BM350+#REF!+BM352)</f>
        <v>#REF!</v>
      </c>
      <c r="BN328" s="301" t="e">
        <f>+SUM(BN331+BN333+BN335+BN341+BN343+BN345+BN351+#REF!+BN353)/SUM(BN330+BN332+BN334+BN340+BN342+BN344+BN350+#REF!+BN352)</f>
        <v>#REF!</v>
      </c>
      <c r="BO328" s="301" t="e">
        <f>+SUM(BO331+BO333+BO335+BO341+BO343+BO345+BO351+#REF!+BO353)/SUM(BO330+BO332+BO334+BO340+BO342+BO344+BO350+#REF!+BO352)</f>
        <v>#REF!</v>
      </c>
      <c r="BP328" s="301" t="e">
        <f>+SUM(BP331+BP333+BP335+BP341+BP343+BP345+BP351+#REF!+BP353)/SUM(BP330+BP332+BP334+BP340+BP342+BP344+BP350+#REF!+BP352)</f>
        <v>#REF!</v>
      </c>
      <c r="BQ328" s="301" t="e">
        <f>+SUM(BQ331+BQ333+BQ335+BQ341+BQ343+BQ345+BQ351+#REF!+BQ353)/SUM(BQ330+BQ332+BQ334+BQ340+BQ342+BQ344+BQ350+#REF!+BQ352)</f>
        <v>#REF!</v>
      </c>
      <c r="BR328" s="809" t="e">
        <f>+SUM(BR331,BR333,BR335,BR341,BR345,#REF!)/SUM(BR330,BR332,BR334,BR340,BR344,#REF!)</f>
        <v>#REF!</v>
      </c>
      <c r="BS328" s="301" t="e">
        <f>+SUM(BS331,BS333,BS335,BS341,BS345,#REF!)/SUM(BS330,BS332,BS334,BS340,BS344,#REF!)</f>
        <v>#REF!</v>
      </c>
      <c r="BT328" s="301" t="e">
        <f>+SUM(BT331,BT333,BT335,BT341,BT345,#REF!)/SUM(BT330,BT332,BT334,BT340,BT344,#REF!)</f>
        <v>#REF!</v>
      </c>
      <c r="BU328" s="301" t="e">
        <f>+SUM(BU331,BU333,BU335,BU341,BU345,#REF!)/SUM(BU330,BU332,BU334,BU340,BU344,#REF!)</f>
        <v>#REF!</v>
      </c>
      <c r="BV328" s="301" t="e">
        <f>+SUM(BV331,BV333,BV335,BV341,BV345,#REF!)/SUM(BV330,BV332,BV334,BV340,BV344,#REF!)</f>
        <v>#REF!</v>
      </c>
      <c r="BW328" s="149"/>
    </row>
    <row r="329" spans="1:75" s="205" customFormat="1" ht="15" thickBot="1" x14ac:dyDescent="0.3">
      <c r="A329" s="573"/>
      <c r="B329" s="786"/>
      <c r="C329" s="211" t="s">
        <v>373</v>
      </c>
      <c r="D329" s="760"/>
      <c r="E329" s="780" t="s">
        <v>374</v>
      </c>
      <c r="F329" s="482"/>
      <c r="G329" s="160" t="s">
        <v>80</v>
      </c>
      <c r="H329" s="363"/>
      <c r="I329" s="363"/>
      <c r="J329" s="363"/>
      <c r="K329" s="363"/>
      <c r="L329" s="363"/>
      <c r="M329" s="362"/>
      <c r="N329" s="352"/>
      <c r="O329" s="166">
        <f t="shared" ref="O329:Z329" si="171">COUNTIF(O330:O351,"E")</f>
        <v>0</v>
      </c>
      <c r="P329" s="166">
        <f t="shared" si="171"/>
        <v>0</v>
      </c>
      <c r="Q329" s="166">
        <f t="shared" si="171"/>
        <v>0</v>
      </c>
      <c r="R329" s="166">
        <f t="shared" si="171"/>
        <v>0</v>
      </c>
      <c r="S329" s="166">
        <f t="shared" si="171"/>
        <v>0</v>
      </c>
      <c r="T329" s="166">
        <f t="shared" si="171"/>
        <v>0</v>
      </c>
      <c r="U329" s="166">
        <f t="shared" si="171"/>
        <v>0</v>
      </c>
      <c r="V329" s="166">
        <f t="shared" si="171"/>
        <v>0</v>
      </c>
      <c r="W329" s="166">
        <f t="shared" si="171"/>
        <v>0</v>
      </c>
      <c r="X329" s="166">
        <f t="shared" si="171"/>
        <v>0</v>
      </c>
      <c r="Y329" s="166">
        <f t="shared" si="171"/>
        <v>0</v>
      </c>
      <c r="Z329" s="166">
        <f t="shared" si="171"/>
        <v>0</v>
      </c>
      <c r="AA329" s="166"/>
      <c r="AB329" s="166">
        <f t="shared" ref="AB329:AP329" si="172">COUNTIF(AB330:AB351,"E")</f>
        <v>0</v>
      </c>
      <c r="AC329" s="166">
        <f t="shared" si="172"/>
        <v>0</v>
      </c>
      <c r="AD329" s="166">
        <f t="shared" si="172"/>
        <v>0</v>
      </c>
      <c r="AE329" s="166">
        <f t="shared" si="172"/>
        <v>0</v>
      </c>
      <c r="AF329" s="166">
        <f t="shared" si="172"/>
        <v>0</v>
      </c>
      <c r="AG329" s="166">
        <f t="shared" si="172"/>
        <v>0</v>
      </c>
      <c r="AH329" s="166">
        <f t="shared" si="172"/>
        <v>0</v>
      </c>
      <c r="AI329" s="166">
        <f t="shared" si="172"/>
        <v>0</v>
      </c>
      <c r="AJ329" s="166">
        <f t="shared" si="172"/>
        <v>0</v>
      </c>
      <c r="AK329" s="166">
        <f t="shared" si="172"/>
        <v>0</v>
      </c>
      <c r="AL329" s="166">
        <f t="shared" si="172"/>
        <v>0</v>
      </c>
      <c r="AM329" s="166">
        <f t="shared" si="172"/>
        <v>0</v>
      </c>
      <c r="AN329" s="166">
        <f t="shared" si="172"/>
        <v>0</v>
      </c>
      <c r="AO329" s="166">
        <f t="shared" si="172"/>
        <v>0</v>
      </c>
      <c r="AP329" s="166">
        <f t="shared" si="172"/>
        <v>0</v>
      </c>
      <c r="AQ329" s="166">
        <f t="shared" ref="AQ329:AY329" si="173">COUNTIF(AQ330:AQ351,"E")</f>
        <v>0</v>
      </c>
      <c r="AR329" s="166">
        <f t="shared" si="173"/>
        <v>0</v>
      </c>
      <c r="AS329" s="166">
        <f t="shared" si="173"/>
        <v>0</v>
      </c>
      <c r="AT329" s="166">
        <f t="shared" si="173"/>
        <v>0</v>
      </c>
      <c r="AU329" s="166">
        <f t="shared" si="173"/>
        <v>0</v>
      </c>
      <c r="AV329" s="166">
        <f t="shared" si="173"/>
        <v>0</v>
      </c>
      <c r="AW329" s="166">
        <f t="shared" si="173"/>
        <v>0</v>
      </c>
      <c r="AX329" s="166">
        <f t="shared" si="173"/>
        <v>0</v>
      </c>
      <c r="AY329" s="166">
        <f t="shared" si="173"/>
        <v>0</v>
      </c>
      <c r="AZ329" s="166">
        <f t="shared" ref="AZ329:BL329" si="174">COUNTIF(AZ330:AZ351,"E")</f>
        <v>0</v>
      </c>
      <c r="BA329" s="166">
        <f t="shared" si="174"/>
        <v>0</v>
      </c>
      <c r="BB329" s="166">
        <f t="shared" si="174"/>
        <v>0</v>
      </c>
      <c r="BC329" s="166">
        <f t="shared" si="174"/>
        <v>0</v>
      </c>
      <c r="BD329" s="166">
        <f t="shared" si="174"/>
        <v>0</v>
      </c>
      <c r="BE329" s="166">
        <f t="shared" si="174"/>
        <v>0</v>
      </c>
      <c r="BF329" s="166">
        <f t="shared" si="174"/>
        <v>0</v>
      </c>
      <c r="BG329" s="166">
        <f t="shared" si="174"/>
        <v>0</v>
      </c>
      <c r="BH329" s="166">
        <f t="shared" si="174"/>
        <v>0</v>
      </c>
      <c r="BI329" s="166">
        <f t="shared" si="174"/>
        <v>0</v>
      </c>
      <c r="BJ329" s="166">
        <f t="shared" si="174"/>
        <v>0</v>
      </c>
      <c r="BK329" s="166">
        <f t="shared" si="174"/>
        <v>0</v>
      </c>
      <c r="BL329" s="166">
        <f t="shared" si="174"/>
        <v>0</v>
      </c>
      <c r="BM329" s="302"/>
      <c r="BN329" s="302"/>
      <c r="BO329" s="302"/>
      <c r="BP329" s="302"/>
      <c r="BQ329" s="302"/>
      <c r="BR329" s="810"/>
      <c r="BS329" s="302"/>
      <c r="BT329" s="302"/>
      <c r="BU329" s="302"/>
      <c r="BV329" s="302"/>
      <c r="BW329" s="149"/>
    </row>
    <row r="330" spans="1:75" s="205" customFormat="1" ht="14.25" hidden="1" outlineLevel="1" x14ac:dyDescent="0.25">
      <c r="A330" s="573"/>
      <c r="B330" s="786"/>
      <c r="C330" s="679"/>
      <c r="D330" s="316" t="s">
        <v>647</v>
      </c>
      <c r="E330" s="317"/>
      <c r="F330" s="306" t="s">
        <v>375</v>
      </c>
      <c r="G330" s="160" t="s">
        <v>76</v>
      </c>
      <c r="H330" s="363" t="s">
        <v>93</v>
      </c>
      <c r="I330" s="363" t="s">
        <v>93</v>
      </c>
      <c r="J330" s="363" t="s">
        <v>93</v>
      </c>
      <c r="K330" s="363"/>
      <c r="L330" s="363" t="s">
        <v>93</v>
      </c>
      <c r="M330" s="361" t="s">
        <v>372</v>
      </c>
      <c r="N330" s="352" t="s">
        <v>376</v>
      </c>
      <c r="O330" s="211"/>
      <c r="P330" s="211" t="s">
        <v>76</v>
      </c>
      <c r="Q330" s="211" t="s">
        <v>76</v>
      </c>
      <c r="R330" s="211"/>
      <c r="S330" s="211"/>
      <c r="T330" s="211"/>
      <c r="U330" s="211"/>
      <c r="V330" s="211"/>
      <c r="W330" s="211" t="s">
        <v>76</v>
      </c>
      <c r="X330" s="168"/>
      <c r="Y330" s="211"/>
      <c r="Z330" s="211"/>
      <c r="AA330" s="211"/>
      <c r="AB330" s="211" t="s">
        <v>76</v>
      </c>
      <c r="AC330" s="168"/>
      <c r="AD330" s="211"/>
      <c r="AE330" s="211"/>
      <c r="AF330" s="211"/>
      <c r="AG330" s="211"/>
      <c r="AH330" s="211"/>
      <c r="AI330" s="211"/>
      <c r="AJ330" s="211"/>
      <c r="AK330" s="211"/>
      <c r="AL330" s="211"/>
      <c r="AM330" s="211"/>
      <c r="AN330" s="211" t="s">
        <v>76</v>
      </c>
      <c r="AO330" s="211"/>
      <c r="AP330" s="211"/>
      <c r="AQ330" s="211"/>
      <c r="AR330" s="211"/>
      <c r="AS330" s="211"/>
      <c r="AT330" s="211"/>
      <c r="AU330" s="211"/>
      <c r="AV330" s="211"/>
      <c r="AW330" s="211"/>
      <c r="AX330" s="211"/>
      <c r="AY330" s="211" t="s">
        <v>76</v>
      </c>
      <c r="AZ330" s="211"/>
      <c r="BA330" s="211"/>
      <c r="BB330" s="211"/>
      <c r="BC330" s="211"/>
      <c r="BD330" s="211"/>
      <c r="BE330" s="211"/>
      <c r="BF330" s="211"/>
      <c r="BG330" s="211"/>
      <c r="BH330" s="211"/>
      <c r="BI330" s="211"/>
      <c r="BJ330" s="211"/>
      <c r="BK330" s="211"/>
      <c r="BL330" s="211"/>
      <c r="BM330" s="171">
        <f>COUNTIF(O330:AA330,"P")</f>
        <v>3</v>
      </c>
      <c r="BN330" s="172">
        <f>COUNTIF(AB330:AM330,"P")</f>
        <v>1</v>
      </c>
      <c r="BO330" s="172">
        <f>COUNTIF(AN330:AZ330,"P")</f>
        <v>2</v>
      </c>
      <c r="BP330" s="172">
        <f>COUNTIF(BA330:BL330,"P")</f>
        <v>0</v>
      </c>
      <c r="BQ330" s="172">
        <f>SUM(BM330:BP330)</f>
        <v>6</v>
      </c>
      <c r="BR330" s="308">
        <f>+SUM(BM331)/(BM330)</f>
        <v>0</v>
      </c>
      <c r="BS330" s="308">
        <f>+SUM(BN331)/(BN330)</f>
        <v>0</v>
      </c>
      <c r="BT330" s="308">
        <f>+SUM(BO331)/(BO330)</f>
        <v>0</v>
      </c>
      <c r="BU330" s="308" t="e">
        <f>+SUM(BP331)/(BP330)</f>
        <v>#DIV/0!</v>
      </c>
      <c r="BV330" s="303">
        <f>+SUM(BQ331)/(BQ330)</f>
        <v>0</v>
      </c>
      <c r="BW330" s="149"/>
    </row>
    <row r="331" spans="1:75" s="205" customFormat="1" ht="14.25" hidden="1" outlineLevel="1" x14ac:dyDescent="0.25">
      <c r="A331" s="573"/>
      <c r="B331" s="786"/>
      <c r="C331" s="679"/>
      <c r="D331" s="318"/>
      <c r="E331" s="319"/>
      <c r="F331" s="307"/>
      <c r="G331" s="160" t="s">
        <v>80</v>
      </c>
      <c r="H331" s="363"/>
      <c r="I331" s="363"/>
      <c r="J331" s="363"/>
      <c r="K331" s="363"/>
      <c r="L331" s="363"/>
      <c r="M331" s="362"/>
      <c r="N331" s="352"/>
      <c r="O331" s="173"/>
      <c r="P331" s="173"/>
      <c r="Q331" s="173"/>
      <c r="R331" s="173"/>
      <c r="S331" s="173"/>
      <c r="T331" s="174"/>
      <c r="U331" s="174"/>
      <c r="V331" s="174"/>
      <c r="W331" s="173"/>
      <c r="X331" s="174"/>
      <c r="Y331" s="174"/>
      <c r="Z331" s="173"/>
      <c r="AA331" s="174"/>
      <c r="AB331" s="173"/>
      <c r="AC331" s="174"/>
      <c r="AD331" s="174"/>
      <c r="AE331" s="174"/>
      <c r="AF331" s="174"/>
      <c r="AG331" s="174"/>
      <c r="AH331" s="174"/>
      <c r="AI331" s="174"/>
      <c r="AJ331" s="174"/>
      <c r="AK331" s="174"/>
      <c r="AL331" s="174"/>
      <c r="AM331" s="174"/>
      <c r="AN331" s="174"/>
      <c r="AO331" s="174"/>
      <c r="AP331" s="174"/>
      <c r="AQ331" s="174"/>
      <c r="AR331" s="174"/>
      <c r="AS331" s="174"/>
      <c r="AT331" s="174"/>
      <c r="AU331" s="174"/>
      <c r="AV331" s="174"/>
      <c r="AW331" s="174"/>
      <c r="AX331" s="174"/>
      <c r="AY331" s="174"/>
      <c r="AZ331" s="174"/>
      <c r="BA331" s="174"/>
      <c r="BB331" s="174"/>
      <c r="BC331" s="174"/>
      <c r="BD331" s="174"/>
      <c r="BE331" s="174"/>
      <c r="BF331" s="174"/>
      <c r="BG331" s="174"/>
      <c r="BH331" s="174"/>
      <c r="BI331" s="174"/>
      <c r="BJ331" s="174"/>
      <c r="BK331" s="174"/>
      <c r="BL331" s="174"/>
      <c r="BM331" s="175">
        <f>COUNTIF(O331:AA331,"E")</f>
        <v>0</v>
      </c>
      <c r="BN331" s="176">
        <f>COUNTIF(AB331:AM331,"E")</f>
        <v>0</v>
      </c>
      <c r="BO331" s="176">
        <f>COUNTIF(AN331:AZ331,"E")</f>
        <v>0</v>
      </c>
      <c r="BP331" s="176">
        <f>COUNTIF(BA331:BL331,"E")</f>
        <v>0</v>
      </c>
      <c r="BQ331" s="177">
        <f>SUM(BM331:BP331)</f>
        <v>0</v>
      </c>
      <c r="BR331" s="309"/>
      <c r="BS331" s="309"/>
      <c r="BT331" s="309"/>
      <c r="BU331" s="309"/>
      <c r="BV331" s="303"/>
      <c r="BW331" s="149"/>
    </row>
    <row r="332" spans="1:75" s="205" customFormat="1" ht="14.25" hidden="1" outlineLevel="1" x14ac:dyDescent="0.25">
      <c r="A332" s="573"/>
      <c r="B332" s="786"/>
      <c r="C332" s="679"/>
      <c r="D332" s="753" t="s">
        <v>648</v>
      </c>
      <c r="E332" s="333"/>
      <c r="F332" s="315" t="s">
        <v>377</v>
      </c>
      <c r="G332" s="160" t="s">
        <v>76</v>
      </c>
      <c r="H332" s="363" t="s">
        <v>93</v>
      </c>
      <c r="I332" s="363" t="s">
        <v>93</v>
      </c>
      <c r="J332" s="363" t="s">
        <v>93</v>
      </c>
      <c r="K332" s="363"/>
      <c r="L332" s="363" t="s">
        <v>93</v>
      </c>
      <c r="M332" s="361" t="s">
        <v>372</v>
      </c>
      <c r="N332" s="352" t="s">
        <v>376</v>
      </c>
      <c r="O332" s="170"/>
      <c r="P332" s="169"/>
      <c r="Q332" s="169"/>
      <c r="R332" s="169"/>
      <c r="S332" s="169"/>
      <c r="T332" s="170"/>
      <c r="U332" s="170"/>
      <c r="V332" s="170"/>
      <c r="W332" s="169" t="s">
        <v>76</v>
      </c>
      <c r="X332" s="170"/>
      <c r="Y332" s="170"/>
      <c r="Z332" s="170"/>
      <c r="AA332" s="170"/>
      <c r="AB332" s="211"/>
      <c r="AC332" s="170"/>
      <c r="AD332" s="170"/>
      <c r="AE332" s="170"/>
      <c r="AF332" s="170"/>
      <c r="AG332" s="170"/>
      <c r="AH332" s="170"/>
      <c r="AI332" s="170"/>
      <c r="AJ332" s="170"/>
      <c r="AK332" s="170"/>
      <c r="AL332" s="170"/>
      <c r="AM332" s="170"/>
      <c r="AN332" s="211" t="s">
        <v>76</v>
      </c>
      <c r="AO332" s="170"/>
      <c r="AP332" s="170"/>
      <c r="AQ332" s="170"/>
      <c r="AR332" s="170"/>
      <c r="AS332" s="170"/>
      <c r="AT332" s="170"/>
      <c r="AU332" s="170"/>
      <c r="AV332" s="170"/>
      <c r="AW332" s="170"/>
      <c r="AX332" s="170"/>
      <c r="AY332" s="170"/>
      <c r="AZ332" s="170"/>
      <c r="BA332" s="211" t="s">
        <v>76</v>
      </c>
      <c r="BB332" s="170"/>
      <c r="BC332" s="170"/>
      <c r="BD332" s="170"/>
      <c r="BE332" s="170"/>
      <c r="BF332" s="170"/>
      <c r="BG332" s="170"/>
      <c r="BH332" s="170"/>
      <c r="BI332" s="170"/>
      <c r="BJ332" s="211"/>
      <c r="BK332" s="211"/>
      <c r="BL332" s="211"/>
      <c r="BM332" s="171">
        <f>COUNTIF(O332:AA332,"P")</f>
        <v>1</v>
      </c>
      <c r="BN332" s="172">
        <f>COUNTIF(AB332:AM332,"P")</f>
        <v>0</v>
      </c>
      <c r="BO332" s="172">
        <f>COUNTIF(AN332:AZ332,"P")</f>
        <v>1</v>
      </c>
      <c r="BP332" s="172">
        <f>COUNTIF(BA332:BL332,"P")</f>
        <v>1</v>
      </c>
      <c r="BQ332" s="172">
        <f t="shared" ref="BQ332:BQ351" si="175">SUM(BM332:BP332)</f>
        <v>3</v>
      </c>
      <c r="BR332" s="308">
        <f>+SUM(BM333)/(BM332)</f>
        <v>0</v>
      </c>
      <c r="BS332" s="308" t="e">
        <f>+SUM(BN333)/(BN332)</f>
        <v>#DIV/0!</v>
      </c>
      <c r="BT332" s="308">
        <f>+SUM(BO333)/(BO332)</f>
        <v>0</v>
      </c>
      <c r="BU332" s="308">
        <f>+SUM(BP333)/(BP332)</f>
        <v>0</v>
      </c>
      <c r="BV332" s="303">
        <f>+SUM(BQ333)/(BQ332)</f>
        <v>0</v>
      </c>
      <c r="BW332" s="149"/>
    </row>
    <row r="333" spans="1:75" s="205" customFormat="1" ht="14.25" hidden="1" outlineLevel="1" x14ac:dyDescent="0.25">
      <c r="A333" s="573"/>
      <c r="B333" s="786"/>
      <c r="C333" s="679"/>
      <c r="D333" s="754"/>
      <c r="E333" s="755"/>
      <c r="F333" s="315"/>
      <c r="G333" s="160" t="s">
        <v>80</v>
      </c>
      <c r="H333" s="363"/>
      <c r="I333" s="363"/>
      <c r="J333" s="363"/>
      <c r="K333" s="363"/>
      <c r="L333" s="363"/>
      <c r="M333" s="362"/>
      <c r="N333" s="352"/>
      <c r="O333" s="173"/>
      <c r="P333" s="173"/>
      <c r="Q333" s="173"/>
      <c r="R333" s="173"/>
      <c r="S333" s="173"/>
      <c r="T333" s="174"/>
      <c r="U333" s="174"/>
      <c r="V333" s="174"/>
      <c r="W333" s="173"/>
      <c r="X333" s="174"/>
      <c r="Y333" s="174"/>
      <c r="Z333" s="174"/>
      <c r="AA333" s="174"/>
      <c r="AB333" s="173"/>
      <c r="AC333" s="174"/>
      <c r="AD333" s="174"/>
      <c r="AE333" s="174"/>
      <c r="AF333" s="174"/>
      <c r="AG333" s="174"/>
      <c r="AH333" s="174"/>
      <c r="AI333" s="174"/>
      <c r="AJ333" s="174"/>
      <c r="AK333" s="174"/>
      <c r="AL333" s="174"/>
      <c r="AM333" s="174"/>
      <c r="AN333" s="174"/>
      <c r="AO333" s="174"/>
      <c r="AP333" s="174"/>
      <c r="AQ333" s="174"/>
      <c r="AR333" s="174"/>
      <c r="AS333" s="174"/>
      <c r="AT333" s="174"/>
      <c r="AU333" s="174"/>
      <c r="AV333" s="174"/>
      <c r="AW333" s="174"/>
      <c r="AX333" s="174"/>
      <c r="AY333" s="174"/>
      <c r="AZ333" s="174"/>
      <c r="BA333" s="174"/>
      <c r="BB333" s="174"/>
      <c r="BC333" s="174"/>
      <c r="BD333" s="174"/>
      <c r="BE333" s="174"/>
      <c r="BF333" s="174"/>
      <c r="BG333" s="174"/>
      <c r="BH333" s="174"/>
      <c r="BI333" s="174"/>
      <c r="BJ333" s="174"/>
      <c r="BK333" s="174"/>
      <c r="BL333" s="174"/>
      <c r="BM333" s="175">
        <f>COUNTIF(O333:AA333,"E")</f>
        <v>0</v>
      </c>
      <c r="BN333" s="176">
        <f>COUNTIF(AB333:AM333,"E")</f>
        <v>0</v>
      </c>
      <c r="BO333" s="176">
        <f>COUNTIF(AN333:AZ333,"E")</f>
        <v>0</v>
      </c>
      <c r="BP333" s="176">
        <f>COUNTIF(BA333:BL333,"E")</f>
        <v>0</v>
      </c>
      <c r="BQ333" s="177">
        <f t="shared" si="175"/>
        <v>0</v>
      </c>
      <c r="BR333" s="309"/>
      <c r="BS333" s="309"/>
      <c r="BT333" s="309"/>
      <c r="BU333" s="309"/>
      <c r="BV333" s="303"/>
      <c r="BW333" s="149"/>
    </row>
    <row r="334" spans="1:75" s="205" customFormat="1" ht="14.25" hidden="1" outlineLevel="1" x14ac:dyDescent="0.25">
      <c r="A334" s="573"/>
      <c r="B334" s="786"/>
      <c r="C334" s="679"/>
      <c r="D334" s="316" t="s">
        <v>649</v>
      </c>
      <c r="E334" s="317"/>
      <c r="F334" s="315" t="s">
        <v>204</v>
      </c>
      <c r="G334" s="160" t="s">
        <v>76</v>
      </c>
      <c r="H334" s="363" t="s">
        <v>93</v>
      </c>
      <c r="I334" s="363" t="s">
        <v>93</v>
      </c>
      <c r="J334" s="363" t="s">
        <v>93</v>
      </c>
      <c r="K334" s="363" t="s">
        <v>93</v>
      </c>
      <c r="L334" s="363" t="s">
        <v>93</v>
      </c>
      <c r="M334" s="361" t="s">
        <v>372</v>
      </c>
      <c r="N334" s="352" t="s">
        <v>376</v>
      </c>
      <c r="O334" s="211"/>
      <c r="P334" s="211"/>
      <c r="Q334" s="211"/>
      <c r="R334" s="211" t="s">
        <v>76</v>
      </c>
      <c r="S334" s="211" t="s">
        <v>76</v>
      </c>
      <c r="T334" s="211" t="s">
        <v>76</v>
      </c>
      <c r="U334" s="168"/>
      <c r="V334" s="211" t="s">
        <v>76</v>
      </c>
      <c r="W334" s="211"/>
      <c r="X334" s="168"/>
      <c r="Y334" s="211" t="s">
        <v>76</v>
      </c>
      <c r="Z334" s="211"/>
      <c r="AA334" s="211"/>
      <c r="AC334" s="211" t="s">
        <v>76</v>
      </c>
      <c r="AD334" s="211" t="s">
        <v>76</v>
      </c>
      <c r="AE334" s="211"/>
      <c r="AF334" s="211" t="s">
        <v>76</v>
      </c>
      <c r="AG334" s="211"/>
      <c r="AH334" s="211" t="s">
        <v>76</v>
      </c>
      <c r="AI334" s="211"/>
      <c r="AJ334" s="211"/>
      <c r="AK334" s="211" t="s">
        <v>76</v>
      </c>
      <c r="AL334" s="211"/>
      <c r="AM334" s="211"/>
      <c r="AN334" s="211" t="s">
        <v>76</v>
      </c>
      <c r="AO334" s="211" t="s">
        <v>76</v>
      </c>
      <c r="AP334" s="211"/>
      <c r="AQ334" s="211"/>
      <c r="AR334" s="211"/>
      <c r="AS334" s="211"/>
      <c r="AT334" s="211"/>
      <c r="AU334" s="211"/>
      <c r="AV334" s="211"/>
      <c r="AW334" s="168"/>
      <c r="AX334" s="211"/>
      <c r="AY334" s="211"/>
      <c r="AZ334" s="211"/>
      <c r="BA334" s="211" t="s">
        <v>76</v>
      </c>
      <c r="BB334" s="211"/>
      <c r="BC334" s="211"/>
      <c r="BD334" s="211" t="s">
        <v>76</v>
      </c>
      <c r="BE334" s="211"/>
      <c r="BF334" s="211"/>
      <c r="BG334" s="211"/>
      <c r="BH334" s="211"/>
      <c r="BI334" s="211"/>
      <c r="BJ334" s="211"/>
      <c r="BK334" s="211"/>
      <c r="BL334" s="211"/>
      <c r="BM334" s="171">
        <f>COUNTIF(O334:AA334,"P")</f>
        <v>5</v>
      </c>
      <c r="BN334" s="172">
        <f>COUNTIF(AC334:AM334,"P")</f>
        <v>5</v>
      </c>
      <c r="BO334" s="172">
        <f>COUNTIF(AN334:AZ334,"P")</f>
        <v>2</v>
      </c>
      <c r="BP334" s="172">
        <f>COUNTIF(BA334:BL334,"P")</f>
        <v>2</v>
      </c>
      <c r="BQ334" s="172">
        <f t="shared" si="175"/>
        <v>14</v>
      </c>
      <c r="BR334" s="308">
        <f>+SUM(BM335)/(BM334)</f>
        <v>0</v>
      </c>
      <c r="BS334" s="308">
        <f>+SUM(BN335)/(BN334)</f>
        <v>0</v>
      </c>
      <c r="BT334" s="308">
        <f>+SUM(BO335)/(BO334)</f>
        <v>0</v>
      </c>
      <c r="BU334" s="308">
        <f>+SUM(BP335)/(BP334)</f>
        <v>0</v>
      </c>
      <c r="BV334" s="303">
        <f>+SUM(BQ335)/(BQ334)</f>
        <v>0</v>
      </c>
      <c r="BW334" s="149"/>
    </row>
    <row r="335" spans="1:75" s="205" customFormat="1" ht="14.25" hidden="1" outlineLevel="1" x14ac:dyDescent="0.25">
      <c r="A335" s="573"/>
      <c r="B335" s="786"/>
      <c r="C335" s="679"/>
      <c r="D335" s="318"/>
      <c r="E335" s="319"/>
      <c r="F335" s="315"/>
      <c r="G335" s="160" t="s">
        <v>80</v>
      </c>
      <c r="H335" s="363"/>
      <c r="I335" s="363"/>
      <c r="J335" s="363"/>
      <c r="K335" s="363"/>
      <c r="L335" s="363"/>
      <c r="M335" s="362"/>
      <c r="N335" s="352"/>
      <c r="O335" s="173"/>
      <c r="P335" s="173"/>
      <c r="Q335" s="173"/>
      <c r="R335" s="173"/>
      <c r="S335" s="173"/>
      <c r="T335" s="173"/>
      <c r="U335" s="174"/>
      <c r="V335" s="174"/>
      <c r="W335" s="173"/>
      <c r="X335" s="174"/>
      <c r="Y335" s="174"/>
      <c r="Z335" s="173"/>
      <c r="AA335" s="174"/>
      <c r="AB335" s="174"/>
      <c r="AC335" s="174"/>
      <c r="AD335" s="174"/>
      <c r="AE335" s="173"/>
      <c r="AF335" s="174"/>
      <c r="AG335" s="174"/>
      <c r="AH335" s="174"/>
      <c r="AI335" s="174"/>
      <c r="AJ335" s="174"/>
      <c r="AK335" s="174"/>
      <c r="AL335" s="174"/>
      <c r="AM335" s="174"/>
      <c r="AN335" s="174"/>
      <c r="AO335" s="174"/>
      <c r="AP335" s="174"/>
      <c r="AQ335" s="174"/>
      <c r="AR335" s="174"/>
      <c r="AS335" s="174"/>
      <c r="AT335" s="174"/>
      <c r="AU335" s="174"/>
      <c r="AV335" s="174"/>
      <c r="AW335" s="174"/>
      <c r="AX335" s="174"/>
      <c r="AY335" s="174"/>
      <c r="AZ335" s="174"/>
      <c r="BA335" s="174"/>
      <c r="BB335" s="174"/>
      <c r="BC335" s="174"/>
      <c r="BD335" s="174"/>
      <c r="BE335" s="174"/>
      <c r="BF335" s="174"/>
      <c r="BG335" s="174"/>
      <c r="BH335" s="174"/>
      <c r="BI335" s="174"/>
      <c r="BJ335" s="174"/>
      <c r="BK335" s="174"/>
      <c r="BL335" s="174"/>
      <c r="BM335" s="175">
        <f>COUNTIF(O335:AA335,"E")</f>
        <v>0</v>
      </c>
      <c r="BN335" s="176">
        <f>COUNTIF(AB335:AM335,"E")</f>
        <v>0</v>
      </c>
      <c r="BO335" s="176">
        <f>COUNTIF(AN335:AZ335,"E")</f>
        <v>0</v>
      </c>
      <c r="BP335" s="176">
        <f>COUNTIF(BA335:BL335,"E")</f>
        <v>0</v>
      </c>
      <c r="BQ335" s="177">
        <f t="shared" si="175"/>
        <v>0</v>
      </c>
      <c r="BR335" s="309"/>
      <c r="BS335" s="309"/>
      <c r="BT335" s="309"/>
      <c r="BU335" s="309"/>
      <c r="BV335" s="303"/>
      <c r="BW335" s="149"/>
    </row>
    <row r="336" spans="1:75" s="205" customFormat="1" ht="14.25" hidden="1" outlineLevel="1" x14ac:dyDescent="0.25">
      <c r="A336" s="245"/>
      <c r="B336" s="786"/>
      <c r="C336" s="679"/>
      <c r="D336" s="316" t="s">
        <v>650</v>
      </c>
      <c r="E336" s="317"/>
      <c r="F336" s="315"/>
      <c r="G336" s="160" t="s">
        <v>76</v>
      </c>
      <c r="H336" s="363" t="s">
        <v>93</v>
      </c>
      <c r="I336" s="363" t="s">
        <v>93</v>
      </c>
      <c r="J336" s="363" t="s">
        <v>93</v>
      </c>
      <c r="K336" s="363" t="s">
        <v>93</v>
      </c>
      <c r="L336" s="363" t="s">
        <v>93</v>
      </c>
      <c r="M336" s="361" t="s">
        <v>372</v>
      </c>
      <c r="N336" s="352" t="s">
        <v>376</v>
      </c>
      <c r="O336" s="211"/>
      <c r="P336" s="211"/>
      <c r="Q336" s="211"/>
      <c r="R336" s="211"/>
      <c r="S336" s="211"/>
      <c r="T336" s="211"/>
      <c r="U336" s="211"/>
      <c r="V336" s="211" t="s">
        <v>76</v>
      </c>
      <c r="W336" s="211"/>
      <c r="X336" s="211"/>
      <c r="Y336" s="211" t="s">
        <v>76</v>
      </c>
      <c r="Z336" s="211"/>
      <c r="AA336" s="211"/>
      <c r="AB336" s="211"/>
      <c r="AC336" s="211"/>
      <c r="AD336" s="211" t="s">
        <v>76</v>
      </c>
      <c r="AE336" s="211" t="s">
        <v>76</v>
      </c>
      <c r="AF336" s="211"/>
      <c r="AG336" s="211"/>
      <c r="AH336" s="211"/>
      <c r="AI336" s="211" t="s">
        <v>76</v>
      </c>
      <c r="AJ336" s="211"/>
      <c r="AK336" s="211" t="s">
        <v>76</v>
      </c>
      <c r="AL336" s="211"/>
      <c r="AM336" s="211"/>
      <c r="AN336" s="211"/>
      <c r="AO336" s="211"/>
      <c r="AP336" s="211" t="s">
        <v>76</v>
      </c>
      <c r="AQ336" s="211"/>
      <c r="AR336" s="211" t="s">
        <v>76</v>
      </c>
      <c r="AS336" s="211"/>
      <c r="AT336" s="211"/>
      <c r="AU336" s="211"/>
      <c r="AV336" s="211"/>
      <c r="AW336" s="211" t="s">
        <v>76</v>
      </c>
      <c r="AX336" s="211"/>
      <c r="AY336" s="211"/>
      <c r="AZ336" s="211"/>
      <c r="BA336" s="211" t="s">
        <v>76</v>
      </c>
      <c r="BB336" s="211"/>
      <c r="BC336" s="211"/>
      <c r="BD336" s="211" t="s">
        <v>76</v>
      </c>
      <c r="BE336" s="211"/>
      <c r="BF336" s="211"/>
      <c r="BG336" s="211" t="s">
        <v>76</v>
      </c>
      <c r="BH336" s="211"/>
      <c r="BI336" s="211"/>
      <c r="BJ336" s="211" t="s">
        <v>76</v>
      </c>
      <c r="BK336" s="211"/>
      <c r="BL336" s="211"/>
      <c r="BM336" s="171">
        <f>COUNTIF(O336:AA336,"P")</f>
        <v>2</v>
      </c>
      <c r="BN336" s="172">
        <f>COUNTIF(AB336:AM336,"P")</f>
        <v>4</v>
      </c>
      <c r="BO336" s="172">
        <f>COUNTIF(AN336:AZ336,"P")</f>
        <v>3</v>
      </c>
      <c r="BP336" s="172">
        <f>COUNTIF(BA336:BL336,"P")</f>
        <v>4</v>
      </c>
      <c r="BQ336" s="172">
        <f t="shared" ref="BQ336" si="176">SUM(BM336:BP336)</f>
        <v>13</v>
      </c>
      <c r="BR336" s="246"/>
      <c r="BS336" s="246"/>
      <c r="BT336" s="246"/>
      <c r="BU336" s="246"/>
      <c r="BV336" s="203"/>
      <c r="BW336" s="149"/>
    </row>
    <row r="337" spans="1:75" s="205" customFormat="1" ht="14.25" hidden="1" outlineLevel="1" x14ac:dyDescent="0.25">
      <c r="A337" s="245"/>
      <c r="B337" s="786"/>
      <c r="C337" s="679"/>
      <c r="D337" s="318"/>
      <c r="E337" s="319"/>
      <c r="F337" s="315"/>
      <c r="G337" s="160" t="s">
        <v>80</v>
      </c>
      <c r="H337" s="363"/>
      <c r="I337" s="363"/>
      <c r="J337" s="363"/>
      <c r="K337" s="363"/>
      <c r="L337" s="363"/>
      <c r="M337" s="362"/>
      <c r="N337" s="352"/>
      <c r="O337" s="173"/>
      <c r="P337" s="173"/>
      <c r="Q337" s="173"/>
      <c r="R337" s="173"/>
      <c r="S337" s="173"/>
      <c r="T337" s="174"/>
      <c r="U337" s="174"/>
      <c r="V337" s="173"/>
      <c r="W337" s="173"/>
      <c r="X337" s="174"/>
      <c r="Y337" s="173"/>
      <c r="Z337" s="174"/>
      <c r="AA337" s="174"/>
      <c r="AB337" s="174"/>
      <c r="AC337" s="174"/>
      <c r="AD337" s="208"/>
      <c r="AE337" s="174"/>
      <c r="AF337" s="174"/>
      <c r="AG337" s="174"/>
      <c r="AH337" s="174"/>
      <c r="AI337" s="174"/>
      <c r="AJ337" s="174"/>
      <c r="AK337" s="174"/>
      <c r="AL337" s="173"/>
      <c r="AM337" s="174"/>
      <c r="AN337" s="174"/>
      <c r="AO337" s="174"/>
      <c r="AP337" s="174"/>
      <c r="AQ337" s="174"/>
      <c r="AR337" s="174"/>
      <c r="AS337" s="174"/>
      <c r="AT337" s="174"/>
      <c r="AU337" s="174"/>
      <c r="AV337" s="174"/>
      <c r="AW337" s="174"/>
      <c r="AX337" s="174"/>
      <c r="AY337" s="174"/>
      <c r="AZ337" s="174"/>
      <c r="BA337" s="174"/>
      <c r="BB337" s="174"/>
      <c r="BC337" s="174"/>
      <c r="BD337" s="174"/>
      <c r="BE337" s="174"/>
      <c r="BF337" s="174"/>
      <c r="BG337" s="174"/>
      <c r="BH337" s="174"/>
      <c r="BI337" s="174"/>
      <c r="BJ337" s="174"/>
      <c r="BK337" s="174"/>
      <c r="BL337" s="174"/>
      <c r="BM337" s="175"/>
      <c r="BN337" s="176"/>
      <c r="BO337" s="176"/>
      <c r="BP337" s="176"/>
      <c r="BQ337" s="177"/>
      <c r="BR337" s="246"/>
      <c r="BS337" s="246"/>
      <c r="BT337" s="246"/>
      <c r="BU337" s="246"/>
      <c r="BV337" s="203"/>
      <c r="BW337" s="149"/>
    </row>
    <row r="338" spans="1:75" s="205" customFormat="1" ht="14.25" hidden="1" outlineLevel="1" x14ac:dyDescent="0.25">
      <c r="A338" s="245"/>
      <c r="B338" s="786"/>
      <c r="C338" s="679"/>
      <c r="D338" s="316" t="s">
        <v>651</v>
      </c>
      <c r="E338" s="317"/>
      <c r="F338" s="315"/>
      <c r="G338" s="160" t="s">
        <v>76</v>
      </c>
      <c r="H338" s="363" t="s">
        <v>93</v>
      </c>
      <c r="I338" s="363" t="s">
        <v>93</v>
      </c>
      <c r="J338" s="363" t="s">
        <v>93</v>
      </c>
      <c r="K338" s="363" t="s">
        <v>93</v>
      </c>
      <c r="L338" s="363" t="s">
        <v>93</v>
      </c>
      <c r="M338" s="361" t="s">
        <v>372</v>
      </c>
      <c r="N338" s="352" t="s">
        <v>376</v>
      </c>
      <c r="O338" s="169"/>
      <c r="P338" s="169"/>
      <c r="Q338" s="169"/>
      <c r="R338" s="169"/>
      <c r="S338" s="169"/>
      <c r="T338" s="169"/>
      <c r="U338" s="169"/>
      <c r="V338" s="169"/>
      <c r="W338" s="169"/>
      <c r="X338" s="169"/>
      <c r="Y338" s="169"/>
      <c r="Z338" s="169"/>
      <c r="AA338" s="173"/>
      <c r="AB338" s="173" t="s">
        <v>76</v>
      </c>
      <c r="AC338" s="169"/>
      <c r="AD338" s="169"/>
      <c r="AE338" s="247"/>
      <c r="AF338" s="169"/>
      <c r="AG338" s="169"/>
      <c r="AH338" s="169"/>
      <c r="AI338" s="169"/>
      <c r="AJ338" s="169"/>
      <c r="AK338" s="169"/>
      <c r="AL338" s="169"/>
      <c r="AM338" s="169"/>
      <c r="AN338" s="173" t="s">
        <v>76</v>
      </c>
      <c r="AO338" s="169"/>
      <c r="AP338" s="169"/>
      <c r="AQ338" s="169"/>
      <c r="AR338" s="169"/>
      <c r="AS338" s="169"/>
      <c r="AT338" s="169"/>
      <c r="AU338" s="169"/>
      <c r="AV338" s="169"/>
      <c r="AW338" s="168"/>
      <c r="AX338" s="169"/>
      <c r="AY338" s="169"/>
      <c r="AZ338" s="169"/>
      <c r="BA338" s="169" t="s">
        <v>348</v>
      </c>
      <c r="BB338" s="169"/>
      <c r="BC338" s="169"/>
      <c r="BD338" s="169"/>
      <c r="BE338" s="211"/>
      <c r="BF338" s="211"/>
      <c r="BG338" s="211"/>
      <c r="BH338" s="211"/>
      <c r="BI338" s="211"/>
      <c r="BJ338" s="211"/>
      <c r="BK338" s="211"/>
      <c r="BL338" s="211"/>
      <c r="BM338" s="171">
        <f>COUNTIF(O338:AA338,"P")</f>
        <v>0</v>
      </c>
      <c r="BN338" s="172">
        <f>COUNTIF(AB338:AM338,"P")</f>
        <v>1</v>
      </c>
      <c r="BO338" s="172">
        <f>COUNTIF(AN338:AZ338,"P")</f>
        <v>1</v>
      </c>
      <c r="BP338" s="172">
        <f>COUNTIF(BA338:BL338,"P")</f>
        <v>1</v>
      </c>
      <c r="BQ338" s="172">
        <f t="shared" ref="BQ338" si="177">SUM(BM338:BP338)</f>
        <v>3</v>
      </c>
      <c r="BR338" s="246"/>
      <c r="BS338" s="246"/>
      <c r="BT338" s="246"/>
      <c r="BU338" s="246"/>
      <c r="BV338" s="203"/>
      <c r="BW338" s="149"/>
    </row>
    <row r="339" spans="1:75" s="205" customFormat="1" ht="14.25" hidden="1" outlineLevel="1" x14ac:dyDescent="0.25">
      <c r="A339" s="245"/>
      <c r="B339" s="786"/>
      <c r="C339" s="679"/>
      <c r="D339" s="318"/>
      <c r="E339" s="319"/>
      <c r="F339" s="315"/>
      <c r="G339" s="160" t="s">
        <v>80</v>
      </c>
      <c r="H339" s="363"/>
      <c r="I339" s="363"/>
      <c r="J339" s="363"/>
      <c r="K339" s="363"/>
      <c r="L339" s="363"/>
      <c r="M339" s="362"/>
      <c r="N339" s="352"/>
      <c r="O339" s="173"/>
      <c r="P339" s="173"/>
      <c r="Q339" s="173"/>
      <c r="R339" s="173"/>
      <c r="S339" s="173"/>
      <c r="T339" s="173"/>
      <c r="U339" s="173"/>
      <c r="V339" s="173"/>
      <c r="W339" s="173"/>
      <c r="X339" s="173"/>
      <c r="Y339" s="173"/>
      <c r="Z339" s="173"/>
      <c r="AA339" s="173"/>
      <c r="AB339" s="173"/>
      <c r="AC339" s="173"/>
      <c r="AD339" s="173"/>
      <c r="AE339" s="248"/>
      <c r="AF339" s="173"/>
      <c r="AG339" s="173"/>
      <c r="AH339" s="173"/>
      <c r="AI339" s="173"/>
      <c r="AJ339" s="173"/>
      <c r="AK339" s="173"/>
      <c r="AL339" s="173"/>
      <c r="AM339" s="173"/>
      <c r="AN339" s="173"/>
      <c r="AO339" s="173"/>
      <c r="AP339" s="173"/>
      <c r="AQ339" s="173"/>
      <c r="AR339" s="173"/>
      <c r="AS339" s="173"/>
      <c r="AT339" s="173"/>
      <c r="AU339" s="173"/>
      <c r="AV339" s="173"/>
      <c r="AW339" s="173"/>
      <c r="AX339" s="173"/>
      <c r="AY339" s="173"/>
      <c r="AZ339" s="173"/>
      <c r="BA339" s="173"/>
      <c r="BB339" s="173"/>
      <c r="BC339" s="173"/>
      <c r="BD339" s="173"/>
      <c r="BE339" s="173"/>
      <c r="BF339" s="173"/>
      <c r="BG339" s="173"/>
      <c r="BH339" s="173"/>
      <c r="BI339" s="173"/>
      <c r="BJ339" s="173"/>
      <c r="BK339" s="174"/>
      <c r="BL339" s="174"/>
      <c r="BM339" s="175"/>
      <c r="BN339" s="176"/>
      <c r="BO339" s="176"/>
      <c r="BP339" s="176"/>
      <c r="BQ339" s="177"/>
      <c r="BR339" s="246"/>
      <c r="BS339" s="246"/>
      <c r="BT339" s="246"/>
      <c r="BU339" s="246"/>
      <c r="BV339" s="203"/>
      <c r="BW339" s="149"/>
    </row>
    <row r="340" spans="1:75" s="205" customFormat="1" ht="14.25" hidden="1" outlineLevel="1" x14ac:dyDescent="0.25">
      <c r="A340" s="573"/>
      <c r="B340" s="786"/>
      <c r="C340" s="679"/>
      <c r="D340" s="316" t="s">
        <v>652</v>
      </c>
      <c r="E340" s="317"/>
      <c r="F340" s="315"/>
      <c r="G340" s="160" t="s">
        <v>76</v>
      </c>
      <c r="H340" s="363" t="s">
        <v>93</v>
      </c>
      <c r="I340" s="363" t="s">
        <v>93</v>
      </c>
      <c r="J340" s="363" t="s">
        <v>93</v>
      </c>
      <c r="K340" s="363" t="s">
        <v>93</v>
      </c>
      <c r="L340" s="363" t="s">
        <v>93</v>
      </c>
      <c r="M340" s="361" t="s">
        <v>372</v>
      </c>
      <c r="N340" s="352" t="s">
        <v>376</v>
      </c>
      <c r="O340" s="169"/>
      <c r="P340" s="169"/>
      <c r="Q340" s="169"/>
      <c r="R340" s="169"/>
      <c r="S340" s="169"/>
      <c r="T340" s="169"/>
      <c r="U340" s="169"/>
      <c r="V340" s="211" t="s">
        <v>76</v>
      </c>
      <c r="W340" s="169"/>
      <c r="X340" s="169"/>
      <c r="Y340" s="211" t="s">
        <v>76</v>
      </c>
      <c r="Z340" s="169"/>
      <c r="AA340" s="212"/>
      <c r="AB340" s="169"/>
      <c r="AC340" s="169"/>
      <c r="AD340" s="169"/>
      <c r="AE340" s="211" t="s">
        <v>76</v>
      </c>
      <c r="AF340" s="169"/>
      <c r="AG340" s="169"/>
      <c r="AH340" s="169"/>
      <c r="AI340" s="211" t="s">
        <v>76</v>
      </c>
      <c r="AJ340" s="169"/>
      <c r="AK340" s="169"/>
      <c r="AL340" s="169"/>
      <c r="AM340" s="211" t="s">
        <v>76</v>
      </c>
      <c r="AN340" s="169"/>
      <c r="AO340" s="169"/>
      <c r="AP340" s="211" t="s">
        <v>76</v>
      </c>
      <c r="AQ340" s="169"/>
      <c r="AR340" s="169"/>
      <c r="AS340" s="169"/>
      <c r="AT340" s="169"/>
      <c r="AU340" s="211" t="s">
        <v>76</v>
      </c>
      <c r="AV340" s="169"/>
      <c r="AW340" s="169"/>
      <c r="AX340" s="169"/>
      <c r="AY340" s="211" t="s">
        <v>76</v>
      </c>
      <c r="AZ340" s="169"/>
      <c r="BA340" s="169"/>
      <c r="BB340" s="169"/>
      <c r="BC340" s="169"/>
      <c r="BD340" s="211" t="s">
        <v>76</v>
      </c>
      <c r="BE340" s="169"/>
      <c r="BF340" s="169"/>
      <c r="BG340" s="169"/>
      <c r="BH340" s="211" t="s">
        <v>76</v>
      </c>
      <c r="BI340" s="211" t="s">
        <v>76</v>
      </c>
      <c r="BJ340" s="169"/>
      <c r="BK340" s="211"/>
      <c r="BL340" s="211"/>
      <c r="BM340" s="171">
        <f>COUNTIF(O340:AA340,"P")</f>
        <v>2</v>
      </c>
      <c r="BN340" s="172">
        <f>COUNTIF(AB340:AM340,"P")</f>
        <v>3</v>
      </c>
      <c r="BO340" s="172">
        <f>COUNTIF(AN340:AZ340,"P")</f>
        <v>3</v>
      </c>
      <c r="BP340" s="172">
        <f>COUNTIF(BA340:BL340,"P")</f>
        <v>3</v>
      </c>
      <c r="BQ340" s="172">
        <f t="shared" si="175"/>
        <v>11</v>
      </c>
      <c r="BR340" s="308">
        <f>+SUM(BM341)/(BM340)</f>
        <v>0</v>
      </c>
      <c r="BS340" s="308">
        <f>+SUM(BN341)/(BN340)</f>
        <v>0</v>
      </c>
      <c r="BT340" s="308">
        <f>+SUM(BO341)/(BO340)</f>
        <v>0</v>
      </c>
      <c r="BU340" s="308">
        <f>+SUM(BP341)/(BP340)</f>
        <v>0</v>
      </c>
      <c r="BV340" s="303">
        <f>+SUM(BQ341)/(BQ340)</f>
        <v>0</v>
      </c>
      <c r="BW340" s="149"/>
    </row>
    <row r="341" spans="1:75" s="205" customFormat="1" ht="14.25" hidden="1" outlineLevel="1" x14ac:dyDescent="0.25">
      <c r="A341" s="573"/>
      <c r="B341" s="786"/>
      <c r="C341" s="679"/>
      <c r="D341" s="318"/>
      <c r="E341" s="319"/>
      <c r="F341" s="315"/>
      <c r="G341" s="160" t="s">
        <v>80</v>
      </c>
      <c r="H341" s="363"/>
      <c r="I341" s="363"/>
      <c r="J341" s="363"/>
      <c r="K341" s="363"/>
      <c r="L341" s="363"/>
      <c r="M341" s="362"/>
      <c r="N341" s="352"/>
      <c r="O341" s="173"/>
      <c r="P341" s="173"/>
      <c r="Q341" s="173"/>
      <c r="R341" s="173"/>
      <c r="S341" s="173"/>
      <c r="T341" s="173"/>
      <c r="U341" s="173"/>
      <c r="V341" s="173"/>
      <c r="W341" s="173"/>
      <c r="X341" s="173"/>
      <c r="Y341" s="173"/>
      <c r="Z341" s="173"/>
      <c r="AA341" s="173"/>
      <c r="AB341" s="173"/>
      <c r="AC341" s="173"/>
      <c r="AD341" s="173"/>
      <c r="AE341" s="248"/>
      <c r="AF341" s="173"/>
      <c r="AG341" s="173"/>
      <c r="AH341" s="173"/>
      <c r="AI341" s="173"/>
      <c r="AJ341" s="173"/>
      <c r="AK341" s="173"/>
      <c r="AL341" s="173"/>
      <c r="AM341" s="173"/>
      <c r="AN341" s="173"/>
      <c r="AO341" s="173"/>
      <c r="AP341" s="173"/>
      <c r="AQ341" s="173"/>
      <c r="AR341" s="173"/>
      <c r="AS341" s="173"/>
      <c r="AT341" s="173"/>
      <c r="AU341" s="173"/>
      <c r="AV341" s="173"/>
      <c r="AW341" s="173"/>
      <c r="AX341" s="173"/>
      <c r="AY341" s="173"/>
      <c r="AZ341" s="173"/>
      <c r="BA341" s="173"/>
      <c r="BB341" s="173"/>
      <c r="BC341" s="173"/>
      <c r="BD341" s="173"/>
      <c r="BE341" s="173"/>
      <c r="BF341" s="173"/>
      <c r="BG341" s="173"/>
      <c r="BH341" s="173"/>
      <c r="BI341" s="173"/>
      <c r="BJ341" s="173"/>
      <c r="BK341" s="173"/>
      <c r="BL341" s="173"/>
      <c r="BM341" s="175">
        <f>COUNTIF(O341:AA341,"E")</f>
        <v>0</v>
      </c>
      <c r="BN341" s="176">
        <f>COUNTIF(AB341:AM341,"E")</f>
        <v>0</v>
      </c>
      <c r="BO341" s="176">
        <f>COUNTIF(AN341:AZ341,"E")</f>
        <v>0</v>
      </c>
      <c r="BP341" s="176">
        <f>COUNTIF(BA341:BL341,"E")</f>
        <v>0</v>
      </c>
      <c r="BQ341" s="177">
        <f t="shared" si="175"/>
        <v>0</v>
      </c>
      <c r="BR341" s="309"/>
      <c r="BS341" s="309"/>
      <c r="BT341" s="309"/>
      <c r="BU341" s="309"/>
      <c r="BV341" s="303"/>
      <c r="BW341" s="149"/>
    </row>
    <row r="342" spans="1:75" s="205" customFormat="1" ht="14.25" hidden="1" outlineLevel="1" x14ac:dyDescent="0.25">
      <c r="A342" s="245"/>
      <c r="B342" s="786"/>
      <c r="C342" s="679"/>
      <c r="D342" s="431" t="s">
        <v>653</v>
      </c>
      <c r="E342" s="317"/>
      <c r="F342" s="315"/>
      <c r="G342" s="160" t="s">
        <v>348</v>
      </c>
      <c r="H342" s="363" t="s">
        <v>93</v>
      </c>
      <c r="I342" s="363"/>
      <c r="J342" s="363"/>
      <c r="K342" s="363"/>
      <c r="L342" s="363" t="s">
        <v>93</v>
      </c>
      <c r="M342" s="361" t="s">
        <v>372</v>
      </c>
      <c r="N342" s="352" t="s">
        <v>376</v>
      </c>
      <c r="O342" s="169"/>
      <c r="P342" s="169"/>
      <c r="Q342" s="169"/>
      <c r="R342" s="169"/>
      <c r="S342" s="169"/>
      <c r="T342" s="169"/>
      <c r="U342" s="169"/>
      <c r="V342" s="169" t="s">
        <v>76</v>
      </c>
      <c r="W342" s="173" t="s">
        <v>76</v>
      </c>
      <c r="X342" s="169"/>
      <c r="Y342" s="169"/>
      <c r="Z342" s="169"/>
      <c r="AA342" s="173"/>
      <c r="AB342" s="169"/>
      <c r="AC342" s="169"/>
      <c r="AD342" s="169"/>
      <c r="AE342" s="211" t="s">
        <v>76</v>
      </c>
      <c r="AF342" s="169"/>
      <c r="AG342" s="169"/>
      <c r="AH342" s="169"/>
      <c r="AI342" s="211" t="s">
        <v>76</v>
      </c>
      <c r="AJ342" s="211" t="s">
        <v>76</v>
      </c>
      <c r="AK342" s="169"/>
      <c r="AL342" s="169"/>
      <c r="AM342" s="169"/>
      <c r="AN342" s="169"/>
      <c r="AO342" s="169"/>
      <c r="AP342" s="169"/>
      <c r="AQ342" s="169"/>
      <c r="AR342" s="211" t="s">
        <v>76</v>
      </c>
      <c r="AS342" s="169"/>
      <c r="AT342" s="169"/>
      <c r="AU342" s="169"/>
      <c r="AV342" s="211" t="s">
        <v>76</v>
      </c>
      <c r="AW342" s="169"/>
      <c r="AX342" s="169"/>
      <c r="AY342" s="169"/>
      <c r="AZ342" s="211" t="s">
        <v>76</v>
      </c>
      <c r="BA342" s="169"/>
      <c r="BB342" s="169"/>
      <c r="BC342" s="169"/>
      <c r="BD342" s="211" t="s">
        <v>76</v>
      </c>
      <c r="BE342" s="169"/>
      <c r="BF342" s="169"/>
      <c r="BG342" s="169"/>
      <c r="BH342" s="211" t="s">
        <v>76</v>
      </c>
      <c r="BI342" s="169"/>
      <c r="BM342" s="171">
        <f>COUNTIF(O342:AA342,"P")</f>
        <v>2</v>
      </c>
      <c r="BN342" s="172">
        <f>COUNTIF(AB342:AM342,"P")</f>
        <v>3</v>
      </c>
      <c r="BO342" s="172">
        <f>COUNTIF(AN342:AZ342,"P")</f>
        <v>3</v>
      </c>
      <c r="BP342" s="172">
        <f>COUNTIF(BA342:BL342,"P")</f>
        <v>2</v>
      </c>
      <c r="BQ342" s="172">
        <f t="shared" ref="BQ342" si="178">SUM(BM342:BP342)</f>
        <v>10</v>
      </c>
      <c r="BR342" s="308">
        <f>+SUM(BM343)/(BM342)</f>
        <v>0</v>
      </c>
      <c r="BS342" s="246"/>
      <c r="BT342" s="246"/>
      <c r="BU342" s="246"/>
      <c r="BV342" s="203"/>
      <c r="BW342" s="149"/>
    </row>
    <row r="343" spans="1:75" s="205" customFormat="1" ht="14.25" hidden="1" outlineLevel="1" x14ac:dyDescent="0.25">
      <c r="A343" s="245"/>
      <c r="B343" s="786"/>
      <c r="C343" s="679"/>
      <c r="D343" s="432"/>
      <c r="E343" s="319"/>
      <c r="F343" s="315"/>
      <c r="G343" s="160" t="s">
        <v>80</v>
      </c>
      <c r="H343" s="363"/>
      <c r="I343" s="363"/>
      <c r="J343" s="363"/>
      <c r="K343" s="363"/>
      <c r="L343" s="363"/>
      <c r="M343" s="362"/>
      <c r="N343" s="352"/>
      <c r="O343" s="173"/>
      <c r="P343" s="173"/>
      <c r="Q343" s="173"/>
      <c r="R343" s="173"/>
      <c r="S343" s="173"/>
      <c r="T343" s="173"/>
      <c r="U343" s="173"/>
      <c r="V343" s="173"/>
      <c r="W343" s="173"/>
      <c r="X343" s="173"/>
      <c r="Y343" s="173"/>
      <c r="Z343" s="173"/>
      <c r="AA343" s="173"/>
      <c r="AB343" s="173"/>
      <c r="AC343" s="173"/>
      <c r="AD343" s="173"/>
      <c r="AE343" s="248"/>
      <c r="AF343" s="173"/>
      <c r="AG343" s="173"/>
      <c r="AH343" s="173"/>
      <c r="AI343" s="173"/>
      <c r="AJ343" s="173"/>
      <c r="AK343" s="173"/>
      <c r="AL343" s="173"/>
      <c r="AM343" s="173"/>
      <c r="AN343" s="173"/>
      <c r="AO343" s="173"/>
      <c r="AP343" s="173"/>
      <c r="AQ343" s="173"/>
      <c r="AR343" s="173"/>
      <c r="AS343" s="173"/>
      <c r="AT343" s="173"/>
      <c r="AU343" s="173"/>
      <c r="AV343" s="173"/>
      <c r="AW343" s="173"/>
      <c r="AX343" s="173"/>
      <c r="AY343" s="173"/>
      <c r="AZ343" s="173"/>
      <c r="BA343" s="173"/>
      <c r="BB343" s="173"/>
      <c r="BC343" s="173"/>
      <c r="BD343" s="173"/>
      <c r="BE343" s="173"/>
      <c r="BF343" s="173"/>
      <c r="BG343" s="173"/>
      <c r="BH343" s="173"/>
      <c r="BI343" s="173"/>
      <c r="BJ343" s="173"/>
      <c r="BK343" s="173"/>
      <c r="BL343" s="173"/>
      <c r="BM343" s="175">
        <f>COUNTIF(O343:AA343,"E")</f>
        <v>0</v>
      </c>
      <c r="BN343" s="176">
        <f>COUNTIF(AB343:AM343,"E")</f>
        <v>0</v>
      </c>
      <c r="BO343" s="176">
        <f>COUNTIF(AN343:AZ343,"E")</f>
        <v>0</v>
      </c>
      <c r="BP343" s="176">
        <f>COUNTIF(BA343:BL343,"E")</f>
        <v>0</v>
      </c>
      <c r="BQ343" s="177">
        <f t="shared" si="175"/>
        <v>0</v>
      </c>
      <c r="BR343" s="309"/>
      <c r="BS343" s="246"/>
      <c r="BT343" s="246"/>
      <c r="BU343" s="246"/>
      <c r="BV343" s="203"/>
      <c r="BW343" s="149"/>
    </row>
    <row r="344" spans="1:75" s="205" customFormat="1" ht="14.25" hidden="1" outlineLevel="1" x14ac:dyDescent="0.25">
      <c r="A344" s="573"/>
      <c r="B344" s="786"/>
      <c r="C344" s="679"/>
      <c r="D344" s="316" t="s">
        <v>654</v>
      </c>
      <c r="E344" s="317"/>
      <c r="F344" s="315"/>
      <c r="G344" s="160" t="s">
        <v>76</v>
      </c>
      <c r="H344" s="363" t="s">
        <v>93</v>
      </c>
      <c r="I344" s="363" t="s">
        <v>93</v>
      </c>
      <c r="J344" s="363"/>
      <c r="K344" s="363"/>
      <c r="L344" s="363" t="s">
        <v>93</v>
      </c>
      <c r="M344" s="361" t="s">
        <v>372</v>
      </c>
      <c r="N344" s="352" t="s">
        <v>376</v>
      </c>
      <c r="O344" s="169"/>
      <c r="P344" s="169"/>
      <c r="Q344" s="169"/>
      <c r="R344" s="169"/>
      <c r="S344" s="169"/>
      <c r="T344" s="169"/>
      <c r="U344" s="169"/>
      <c r="V344" s="169"/>
      <c r="W344" s="169"/>
      <c r="X344" s="169"/>
      <c r="Y344" s="169"/>
      <c r="Z344" s="169"/>
      <c r="AA344" s="173"/>
      <c r="AB344" s="169"/>
      <c r="AC344" s="169"/>
      <c r="AD344" s="169"/>
      <c r="AE344" s="211"/>
      <c r="AF344" s="169"/>
      <c r="AG344" s="169"/>
      <c r="AH344" s="169"/>
      <c r="AI344" s="211"/>
      <c r="AJ344" s="211"/>
      <c r="AK344" s="169"/>
      <c r="AL344" s="169"/>
      <c r="AM344" s="169"/>
      <c r="AN344" s="169"/>
      <c r="AO344" s="169"/>
      <c r="AP344" s="169"/>
      <c r="AQ344" s="169"/>
      <c r="AR344" s="211"/>
      <c r="AS344" s="169"/>
      <c r="AT344" s="169"/>
      <c r="AU344" s="169"/>
      <c r="AV344" s="211"/>
      <c r="AW344" s="169"/>
      <c r="AX344" s="169"/>
      <c r="AY344" s="169"/>
      <c r="AZ344" s="211"/>
      <c r="BA344" s="169"/>
      <c r="BB344" s="169"/>
      <c r="BC344" s="169"/>
      <c r="BD344" s="211"/>
      <c r="BE344" s="169" t="s">
        <v>76</v>
      </c>
      <c r="BF344" s="169"/>
      <c r="BG344" s="169"/>
      <c r="BH344" s="211"/>
      <c r="BI344" s="169"/>
      <c r="BJ344" s="169"/>
      <c r="BK344" s="211"/>
      <c r="BL344" s="211"/>
      <c r="BM344" s="171">
        <f>COUNTIF(O344:AA344,"P")</f>
        <v>0</v>
      </c>
      <c r="BN344" s="172">
        <f>COUNTIF(AB344:AM344,"P")</f>
        <v>0</v>
      </c>
      <c r="BO344" s="172">
        <f>COUNTIF(AN344:AZ344,"P")</f>
        <v>0</v>
      </c>
      <c r="BP344" s="172">
        <f>COUNTIF(BA344:BL344,"P")</f>
        <v>1</v>
      </c>
      <c r="BQ344" s="172">
        <f t="shared" si="175"/>
        <v>1</v>
      </c>
      <c r="BR344" s="308" t="e">
        <f>+SUM(BM345)/(BM344)</f>
        <v>#DIV/0!</v>
      </c>
      <c r="BS344" s="308" t="e">
        <f>+SUM(BN345)/(BN344)</f>
        <v>#DIV/0!</v>
      </c>
      <c r="BT344" s="308" t="e">
        <f>+SUM(BO345)/(BO344)</f>
        <v>#DIV/0!</v>
      </c>
      <c r="BU344" s="308">
        <f>+SUM(BP345)/(BP344)</f>
        <v>0</v>
      </c>
      <c r="BV344" s="303">
        <f>+SUM(BQ345)/(BQ344)</f>
        <v>0</v>
      </c>
      <c r="BW344" s="149"/>
    </row>
    <row r="345" spans="1:75" s="205" customFormat="1" ht="14.25" hidden="1" outlineLevel="1" x14ac:dyDescent="0.25">
      <c r="A345" s="573"/>
      <c r="B345" s="786"/>
      <c r="C345" s="679"/>
      <c r="D345" s="318"/>
      <c r="E345" s="319"/>
      <c r="F345" s="315"/>
      <c r="G345" s="160" t="s">
        <v>80</v>
      </c>
      <c r="H345" s="363"/>
      <c r="I345" s="363"/>
      <c r="J345" s="363"/>
      <c r="K345" s="363"/>
      <c r="L345" s="363"/>
      <c r="M345" s="362"/>
      <c r="N345" s="352"/>
      <c r="O345" s="173"/>
      <c r="P345" s="173"/>
      <c r="Q345" s="173"/>
      <c r="R345" s="173"/>
      <c r="S345" s="173"/>
      <c r="T345" s="173"/>
      <c r="U345" s="173"/>
      <c r="V345" s="173"/>
      <c r="W345" s="173"/>
      <c r="X345" s="173"/>
      <c r="Y345" s="173"/>
      <c r="Z345" s="173"/>
      <c r="AA345" s="173"/>
      <c r="AB345" s="173"/>
      <c r="AC345" s="173"/>
      <c r="AD345" s="173"/>
      <c r="AE345" s="173"/>
      <c r="AF345" s="173"/>
      <c r="AG345" s="173"/>
      <c r="AH345" s="173"/>
      <c r="AI345" s="173"/>
      <c r="AJ345" s="173"/>
      <c r="AK345" s="173"/>
      <c r="AL345" s="173"/>
      <c r="AM345" s="173"/>
      <c r="AN345" s="173"/>
      <c r="AO345" s="173"/>
      <c r="AP345" s="173"/>
      <c r="AQ345" s="173"/>
      <c r="AR345" s="173"/>
      <c r="AS345" s="173"/>
      <c r="AT345" s="173"/>
      <c r="AU345" s="173"/>
      <c r="AV345" s="173"/>
      <c r="AW345" s="173"/>
      <c r="AX345" s="173"/>
      <c r="AY345" s="173"/>
      <c r="AZ345" s="173"/>
      <c r="BA345" s="173"/>
      <c r="BB345" s="173"/>
      <c r="BC345" s="173"/>
      <c r="BD345" s="173"/>
      <c r="BE345" s="173"/>
      <c r="BF345" s="173"/>
      <c r="BG345" s="173"/>
      <c r="BH345" s="173"/>
      <c r="BI345" s="173"/>
      <c r="BJ345" s="173"/>
      <c r="BK345" s="173"/>
      <c r="BL345" s="173"/>
      <c r="BM345" s="175">
        <f>COUNTIF(O345:AA345,"E")</f>
        <v>0</v>
      </c>
      <c r="BN345" s="176">
        <f>COUNTIF(AB345:AM345,"E")</f>
        <v>0</v>
      </c>
      <c r="BO345" s="176">
        <f>COUNTIF(AN345:AZ345,"E")</f>
        <v>0</v>
      </c>
      <c r="BP345" s="176">
        <f>COUNTIF(BA345:BL345,"E")</f>
        <v>0</v>
      </c>
      <c r="BQ345" s="177">
        <f t="shared" si="175"/>
        <v>0</v>
      </c>
      <c r="BR345" s="309"/>
      <c r="BS345" s="309"/>
      <c r="BT345" s="309"/>
      <c r="BU345" s="309"/>
      <c r="BV345" s="303"/>
      <c r="BW345" s="149"/>
    </row>
    <row r="346" spans="1:75" s="205" customFormat="1" ht="14.25" hidden="1" outlineLevel="1" x14ac:dyDescent="0.25">
      <c r="A346" s="245"/>
      <c r="B346" s="786"/>
      <c r="C346" s="679"/>
      <c r="D346" s="316" t="s">
        <v>655</v>
      </c>
      <c r="E346" s="317"/>
      <c r="F346" s="315" t="s">
        <v>378</v>
      </c>
      <c r="G346" s="160" t="s">
        <v>76</v>
      </c>
      <c r="H346" s="363" t="s">
        <v>93</v>
      </c>
      <c r="I346" s="363" t="s">
        <v>93</v>
      </c>
      <c r="J346" s="363"/>
      <c r="K346" s="363"/>
      <c r="L346" s="363" t="s">
        <v>93</v>
      </c>
      <c r="M346" s="361" t="s">
        <v>372</v>
      </c>
      <c r="N346" s="352" t="s">
        <v>376</v>
      </c>
      <c r="O346" s="211"/>
      <c r="P346" s="211"/>
      <c r="Q346" s="211"/>
      <c r="R346" s="211"/>
      <c r="S346" s="211"/>
      <c r="T346" s="211"/>
      <c r="U346" s="211"/>
      <c r="V346" s="211"/>
      <c r="W346" s="211"/>
      <c r="X346" s="211"/>
      <c r="Y346" s="211" t="s">
        <v>76</v>
      </c>
      <c r="Z346" s="211"/>
      <c r="AA346" s="211"/>
      <c r="AB346" s="211"/>
      <c r="AC346" s="211" t="s">
        <v>76</v>
      </c>
      <c r="AD346" s="211"/>
      <c r="AE346" s="211"/>
      <c r="AF346" s="211"/>
      <c r="AG346" s="211"/>
      <c r="AH346" s="211" t="s">
        <v>76</v>
      </c>
      <c r="AI346" s="211"/>
      <c r="AJ346" s="211"/>
      <c r="AK346" s="211"/>
      <c r="AL346" s="211" t="s">
        <v>76</v>
      </c>
      <c r="AM346" s="211"/>
      <c r="AN346" s="211"/>
      <c r="AO346" s="211" t="s">
        <v>76</v>
      </c>
      <c r="AP346" s="168"/>
      <c r="AQ346" s="211"/>
      <c r="AR346" s="211"/>
      <c r="AS346" s="211"/>
      <c r="AT346" s="211" t="s">
        <v>76</v>
      </c>
      <c r="AU346" s="169"/>
      <c r="AV346" s="211"/>
      <c r="AW346" s="211"/>
      <c r="AX346" s="211" t="s">
        <v>76</v>
      </c>
      <c r="AY346" s="211"/>
      <c r="AZ346" s="211"/>
      <c r="BA346" s="211"/>
      <c r="BB346" s="211" t="s">
        <v>76</v>
      </c>
      <c r="BC346" s="211"/>
      <c r="BD346" s="211"/>
      <c r="BE346" s="211"/>
      <c r="BF346" s="211"/>
      <c r="BG346" s="211" t="s">
        <v>76</v>
      </c>
      <c r="BH346" s="211"/>
      <c r="BI346" s="211"/>
      <c r="BJ346" s="211"/>
      <c r="BK346" s="211" t="s">
        <v>76</v>
      </c>
      <c r="BL346" s="211"/>
      <c r="BM346" s="171">
        <f>COUNTIF(O346:AA346,"P")</f>
        <v>1</v>
      </c>
      <c r="BN346" s="172">
        <f>COUNTIF(AB346:AM346,"P")</f>
        <v>3</v>
      </c>
      <c r="BO346" s="172">
        <f>COUNTIF(AN346:AZ346,"P")</f>
        <v>3</v>
      </c>
      <c r="BP346" s="172">
        <f>COUNTIF(BA346:BL346,"P")</f>
        <v>3</v>
      </c>
      <c r="BQ346" s="172">
        <f t="shared" ref="BQ346" si="179">SUM(BM346:BP346)</f>
        <v>10</v>
      </c>
      <c r="BR346" s="246"/>
      <c r="BS346" s="246"/>
      <c r="BT346" s="246"/>
      <c r="BU346" s="246"/>
      <c r="BV346" s="203"/>
      <c r="BW346" s="149"/>
    </row>
    <row r="347" spans="1:75" s="205" customFormat="1" ht="14.25" hidden="1" outlineLevel="1" x14ac:dyDescent="0.25">
      <c r="A347" s="245"/>
      <c r="B347" s="786"/>
      <c r="C347" s="679"/>
      <c r="D347" s="318"/>
      <c r="E347" s="319"/>
      <c r="F347" s="315"/>
      <c r="G347" s="160" t="s">
        <v>80</v>
      </c>
      <c r="H347" s="363"/>
      <c r="I347" s="363"/>
      <c r="J347" s="363"/>
      <c r="K347" s="363"/>
      <c r="L347" s="363"/>
      <c r="M347" s="362"/>
      <c r="N347" s="352"/>
      <c r="O347" s="173"/>
      <c r="P347" s="173"/>
      <c r="Q347" s="173"/>
      <c r="R347" s="173"/>
      <c r="S347" s="173"/>
      <c r="T347" s="173"/>
      <c r="U347" s="173"/>
      <c r="V347" s="173"/>
      <c r="W347" s="173"/>
      <c r="X347" s="173"/>
      <c r="Y347" s="173"/>
      <c r="Z347" s="173"/>
      <c r="AA347" s="173"/>
      <c r="AB347" s="173"/>
      <c r="AC347" s="173"/>
      <c r="AD347" s="173"/>
      <c r="AE347" s="173"/>
      <c r="AF347" s="173"/>
      <c r="AG347" s="173"/>
      <c r="AH347" s="173"/>
      <c r="AI347" s="173"/>
      <c r="AJ347" s="173"/>
      <c r="AK347" s="173"/>
      <c r="AL347" s="173"/>
      <c r="AM347" s="173"/>
      <c r="AN347" s="173"/>
      <c r="AO347" s="173"/>
      <c r="AP347" s="173"/>
      <c r="AQ347" s="173"/>
      <c r="AR347" s="173"/>
      <c r="AS347" s="173"/>
      <c r="AT347" s="173"/>
      <c r="AU347" s="173"/>
      <c r="AV347" s="173"/>
      <c r="AW347" s="173"/>
      <c r="AX347" s="173"/>
      <c r="AY347" s="173"/>
      <c r="AZ347" s="173"/>
      <c r="BA347" s="173"/>
      <c r="BB347" s="173"/>
      <c r="BC347" s="173"/>
      <c r="BD347" s="173"/>
      <c r="BE347" s="173"/>
      <c r="BF347" s="173"/>
      <c r="BG347" s="173"/>
      <c r="BH347" s="173"/>
      <c r="BI347" s="173"/>
      <c r="BJ347" s="173"/>
      <c r="BK347" s="173"/>
      <c r="BL347" s="173"/>
      <c r="BM347" s="175">
        <f t="shared" ref="BM347:BM349" si="180">COUNTIF(O347:AA347,"E")</f>
        <v>0</v>
      </c>
      <c r="BN347" s="176">
        <f t="shared" ref="BN347:BN349" si="181">COUNTIF(AB347:AM347,"E")</f>
        <v>0</v>
      </c>
      <c r="BO347" s="176">
        <f t="shared" ref="BO347:BO349" si="182">COUNTIF(AN347:AZ347,"E")</f>
        <v>0</v>
      </c>
      <c r="BP347" s="176">
        <f t="shared" ref="BP347:BP349" si="183">COUNTIF(BA347:BL347,"E")</f>
        <v>0</v>
      </c>
      <c r="BQ347" s="177">
        <f t="shared" ref="BQ347:BQ349" si="184">SUM(BM347:BP347)</f>
        <v>0</v>
      </c>
      <c r="BR347" s="246"/>
      <c r="BS347" s="246"/>
      <c r="BT347" s="246"/>
      <c r="BU347" s="246"/>
      <c r="BV347" s="203"/>
      <c r="BW347" s="149"/>
    </row>
    <row r="348" spans="1:75" s="205" customFormat="1" ht="14.25" hidden="1" outlineLevel="1" x14ac:dyDescent="0.25">
      <c r="A348" s="245"/>
      <c r="B348" s="786"/>
      <c r="C348" s="679"/>
      <c r="D348" s="437" t="s">
        <v>210</v>
      </c>
      <c r="E348" s="678"/>
      <c r="F348" s="315" t="s">
        <v>379</v>
      </c>
      <c r="G348" s="160" t="s">
        <v>76</v>
      </c>
      <c r="H348" s="363" t="s">
        <v>93</v>
      </c>
      <c r="I348" s="363" t="s">
        <v>93</v>
      </c>
      <c r="J348" s="363"/>
      <c r="K348" s="363"/>
      <c r="L348" s="363" t="s">
        <v>93</v>
      </c>
      <c r="M348" s="361" t="s">
        <v>372</v>
      </c>
      <c r="N348" s="352" t="s">
        <v>376</v>
      </c>
      <c r="O348" s="211"/>
      <c r="P348" s="211"/>
      <c r="Q348" s="211"/>
      <c r="R348" s="211"/>
      <c r="S348" s="211"/>
      <c r="T348" s="211"/>
      <c r="U348" s="211"/>
      <c r="V348" s="211"/>
      <c r="W348" s="211"/>
      <c r="X348" s="211"/>
      <c r="Y348" s="211"/>
      <c r="Z348" s="211"/>
      <c r="AA348" s="211"/>
      <c r="AB348" s="211" t="s">
        <v>76</v>
      </c>
      <c r="AC348" s="211"/>
      <c r="AD348" s="211"/>
      <c r="AE348" s="211"/>
      <c r="AF348" s="211"/>
      <c r="AG348" s="211"/>
      <c r="AH348" s="211"/>
      <c r="AI348" s="211"/>
      <c r="AJ348" s="211"/>
      <c r="AK348" s="211"/>
      <c r="AL348" s="211"/>
      <c r="AM348" s="211"/>
      <c r="AN348" s="211" t="s">
        <v>76</v>
      </c>
      <c r="AO348" s="211"/>
      <c r="AP348" s="211"/>
      <c r="AQ348" s="211"/>
      <c r="AR348" s="169"/>
      <c r="AS348" s="211"/>
      <c r="AT348" s="211"/>
      <c r="AU348" s="211"/>
      <c r="AV348" s="169"/>
      <c r="AW348" s="211"/>
      <c r="AX348" s="211"/>
      <c r="AY348" s="211"/>
      <c r="AZ348" s="211"/>
      <c r="BA348" s="211" t="s">
        <v>76</v>
      </c>
      <c r="BB348" s="211"/>
      <c r="BC348" s="211"/>
      <c r="BD348" s="211"/>
      <c r="BE348" s="211"/>
      <c r="BF348" s="211"/>
      <c r="BG348" s="169"/>
      <c r="BH348" s="211"/>
      <c r="BI348" s="211"/>
      <c r="BJ348" s="211" t="s">
        <v>76</v>
      </c>
      <c r="BM348" s="171">
        <f>COUNTIF(O348:AA348,"P")</f>
        <v>0</v>
      </c>
      <c r="BN348" s="172">
        <f>COUNTIF(AB348:AM348,"P")</f>
        <v>1</v>
      </c>
      <c r="BO348" s="172">
        <f>COUNTIF(AN348:AZ348,"P")</f>
        <v>1</v>
      </c>
      <c r="BP348" s="172">
        <f>COUNTIF(BA348:BL348,"P")</f>
        <v>2</v>
      </c>
      <c r="BQ348" s="172">
        <f t="shared" ref="BQ348" si="185">SUM(BM348:BP348)</f>
        <v>4</v>
      </c>
      <c r="BR348" s="246"/>
      <c r="BS348" s="246"/>
      <c r="BT348" s="246"/>
      <c r="BU348" s="246"/>
      <c r="BV348" s="203"/>
      <c r="BW348" s="149"/>
    </row>
    <row r="349" spans="1:75" s="205" customFormat="1" ht="15" hidden="1" outlineLevel="1" thickBot="1" x14ac:dyDescent="0.3">
      <c r="A349" s="245"/>
      <c r="B349" s="786"/>
      <c r="C349" s="679"/>
      <c r="D349" s="784"/>
      <c r="E349" s="785"/>
      <c r="F349" s="315"/>
      <c r="G349" s="160" t="s">
        <v>80</v>
      </c>
      <c r="H349" s="363"/>
      <c r="I349" s="363"/>
      <c r="J349" s="363"/>
      <c r="K349" s="363"/>
      <c r="L349" s="363"/>
      <c r="M349" s="362"/>
      <c r="N349" s="352"/>
      <c r="O349" s="173"/>
      <c r="P349" s="173"/>
      <c r="Q349" s="173"/>
      <c r="R349" s="173"/>
      <c r="S349" s="173"/>
      <c r="T349" s="173"/>
      <c r="U349" s="173"/>
      <c r="V349" s="173"/>
      <c r="W349" s="173"/>
      <c r="X349" s="173"/>
      <c r="Y349" s="173"/>
      <c r="Z349" s="173"/>
      <c r="AA349" s="173"/>
      <c r="AB349" s="173"/>
      <c r="AC349" s="173"/>
      <c r="AD349" s="173"/>
      <c r="AE349" s="248"/>
      <c r="AF349" s="173"/>
      <c r="AG349" s="173"/>
      <c r="AH349" s="173"/>
      <c r="AI349" s="173"/>
      <c r="AJ349" s="173"/>
      <c r="AK349" s="173"/>
      <c r="AL349" s="173"/>
      <c r="AM349" s="173"/>
      <c r="AN349" s="173"/>
      <c r="AO349" s="173"/>
      <c r="AP349" s="173"/>
      <c r="AQ349" s="173"/>
      <c r="AR349" s="173"/>
      <c r="AS349" s="173"/>
      <c r="AT349" s="173"/>
      <c r="AU349" s="173"/>
      <c r="AV349" s="173"/>
      <c r="AW349" s="173"/>
      <c r="AX349" s="173"/>
      <c r="AY349" s="173"/>
      <c r="AZ349" s="173"/>
      <c r="BA349" s="173"/>
      <c r="BB349" s="173"/>
      <c r="BC349" s="173"/>
      <c r="BD349" s="173"/>
      <c r="BE349" s="173"/>
      <c r="BF349" s="173"/>
      <c r="BG349" s="173"/>
      <c r="BH349" s="173"/>
      <c r="BI349" s="173"/>
      <c r="BJ349" s="173"/>
      <c r="BK349" s="173"/>
      <c r="BL349" s="173"/>
      <c r="BM349" s="175">
        <f t="shared" si="180"/>
        <v>0</v>
      </c>
      <c r="BN349" s="176">
        <f t="shared" si="181"/>
        <v>0</v>
      </c>
      <c r="BO349" s="176">
        <f t="shared" si="182"/>
        <v>0</v>
      </c>
      <c r="BP349" s="176">
        <f t="shared" si="183"/>
        <v>0</v>
      </c>
      <c r="BQ349" s="177">
        <f t="shared" si="184"/>
        <v>0</v>
      </c>
      <c r="BR349" s="246"/>
      <c r="BS349" s="246"/>
      <c r="BT349" s="246"/>
      <c r="BU349" s="246"/>
      <c r="BV349" s="203"/>
      <c r="BW349" s="149"/>
    </row>
    <row r="350" spans="1:75" s="205" customFormat="1" ht="14.25" hidden="1" outlineLevel="1" x14ac:dyDescent="0.25">
      <c r="A350" s="245"/>
      <c r="B350" s="786"/>
      <c r="C350" s="679"/>
      <c r="D350" s="433"/>
      <c r="E350" s="434"/>
      <c r="F350" s="315"/>
      <c r="G350" s="160" t="s">
        <v>76</v>
      </c>
      <c r="H350" s="363"/>
      <c r="I350" s="363"/>
      <c r="J350" s="363"/>
      <c r="K350" s="363"/>
      <c r="L350" s="363"/>
      <c r="M350" s="361"/>
      <c r="N350" s="352"/>
      <c r="O350" s="211"/>
      <c r="P350" s="211"/>
      <c r="Q350" s="211"/>
      <c r="R350" s="211"/>
      <c r="S350" s="211"/>
      <c r="T350" s="211"/>
      <c r="U350" s="211"/>
      <c r="V350" s="211"/>
      <c r="W350" s="211"/>
      <c r="X350" s="211"/>
      <c r="Y350" s="211"/>
      <c r="Z350" s="211"/>
      <c r="AA350" s="211"/>
      <c r="AB350" s="211"/>
      <c r="AC350" s="211"/>
      <c r="AD350" s="211"/>
      <c r="AE350" s="211"/>
      <c r="AF350" s="211"/>
      <c r="AG350" s="211"/>
      <c r="AH350" s="211"/>
      <c r="AI350" s="211"/>
      <c r="AJ350" s="211"/>
      <c r="AK350" s="211"/>
      <c r="AL350" s="211"/>
      <c r="AM350" s="211"/>
      <c r="AN350" s="211"/>
      <c r="AO350" s="211"/>
      <c r="AP350" s="211"/>
      <c r="AQ350" s="211"/>
      <c r="AR350" s="169"/>
      <c r="AS350" s="211"/>
      <c r="AT350" s="211"/>
      <c r="AU350" s="211"/>
      <c r="AV350" s="169"/>
      <c r="AW350" s="211"/>
      <c r="AX350" s="211"/>
      <c r="AY350" s="211"/>
      <c r="AZ350" s="211"/>
      <c r="BA350" s="211"/>
      <c r="BB350" s="211"/>
      <c r="BC350" s="211"/>
      <c r="BD350" s="211"/>
      <c r="BE350" s="211"/>
      <c r="BF350" s="211"/>
      <c r="BG350" s="169"/>
      <c r="BH350" s="211"/>
      <c r="BI350" s="211"/>
      <c r="BJ350" s="211"/>
      <c r="BK350" s="211"/>
      <c r="BL350" s="211"/>
      <c r="BM350" s="171">
        <f>COUNTIF(O350:AA350,"P")</f>
        <v>0</v>
      </c>
      <c r="BN350" s="172">
        <f>COUNTIF(AB350:AM350,"P")</f>
        <v>0</v>
      </c>
      <c r="BO350" s="172">
        <f>COUNTIF(AN350:AZ350,"P")</f>
        <v>0</v>
      </c>
      <c r="BP350" s="172">
        <f>COUNTIF(BA350:BL350,"P")</f>
        <v>0</v>
      </c>
      <c r="BQ350" s="172">
        <f>SUM(BM350:BP350)</f>
        <v>0</v>
      </c>
      <c r="BR350" s="246"/>
      <c r="BS350" s="246"/>
      <c r="BT350" s="246"/>
      <c r="BU350" s="246"/>
      <c r="BV350" s="203"/>
      <c r="BW350" s="149"/>
    </row>
    <row r="351" spans="1:75" s="205" customFormat="1" ht="15" hidden="1" outlineLevel="1" thickBot="1" x14ac:dyDescent="0.3">
      <c r="A351" s="245"/>
      <c r="B351" s="786"/>
      <c r="C351" s="679"/>
      <c r="D351" s="435"/>
      <c r="E351" s="436"/>
      <c r="F351" s="315"/>
      <c r="G351" s="160" t="s">
        <v>80</v>
      </c>
      <c r="H351" s="363"/>
      <c r="I351" s="363"/>
      <c r="J351" s="363"/>
      <c r="K351" s="363"/>
      <c r="L351" s="363"/>
      <c r="M351" s="362"/>
      <c r="N351" s="352"/>
      <c r="O351" s="173"/>
      <c r="P351" s="173"/>
      <c r="Q351" s="173"/>
      <c r="R351" s="173"/>
      <c r="S351" s="173"/>
      <c r="T351" s="173"/>
      <c r="U351" s="173"/>
      <c r="V351" s="173"/>
      <c r="W351" s="173"/>
      <c r="X351" s="173"/>
      <c r="Y351" s="173"/>
      <c r="Z351" s="173"/>
      <c r="AA351" s="173"/>
      <c r="AB351" s="173"/>
      <c r="AC351" s="173"/>
      <c r="AD351" s="173"/>
      <c r="AE351" s="173"/>
      <c r="AF351" s="173"/>
      <c r="AG351" s="173"/>
      <c r="AH351" s="173"/>
      <c r="AI351" s="173"/>
      <c r="AJ351" s="173"/>
      <c r="AK351" s="173"/>
      <c r="AL351" s="173"/>
      <c r="AM351" s="173"/>
      <c r="AN351" s="173"/>
      <c r="AO351" s="173"/>
      <c r="AP351" s="173"/>
      <c r="AQ351" s="173"/>
      <c r="AR351" s="173"/>
      <c r="AS351" s="173"/>
      <c r="AT351" s="173"/>
      <c r="AU351" s="173"/>
      <c r="AV351" s="173"/>
      <c r="AW351" s="173"/>
      <c r="AX351" s="173"/>
      <c r="AY351" s="173"/>
      <c r="AZ351" s="173"/>
      <c r="BA351" s="173"/>
      <c r="BB351" s="173"/>
      <c r="BC351" s="173"/>
      <c r="BD351" s="173"/>
      <c r="BE351" s="173"/>
      <c r="BF351" s="173"/>
      <c r="BG351" s="173"/>
      <c r="BH351" s="173"/>
      <c r="BI351" s="173"/>
      <c r="BJ351" s="173"/>
      <c r="BK351" s="173"/>
      <c r="BL351" s="173"/>
      <c r="BM351" s="175">
        <f>COUNTIF(O351:AA351,"E")</f>
        <v>0</v>
      </c>
      <c r="BN351" s="176">
        <f>COUNTIF(AB351:AM351,"E")</f>
        <v>0</v>
      </c>
      <c r="BO351" s="176">
        <f>COUNTIF(AN351:AZ351,"E")</f>
        <v>0</v>
      </c>
      <c r="BP351" s="176">
        <f>COUNTIF(BA351:BL351,"E")</f>
        <v>0</v>
      </c>
      <c r="BQ351" s="177">
        <f t="shared" si="175"/>
        <v>0</v>
      </c>
      <c r="BR351" s="246"/>
      <c r="BS351" s="246"/>
      <c r="BT351" s="246"/>
      <c r="BU351" s="246"/>
      <c r="BV351" s="203"/>
      <c r="BW351" s="149"/>
    </row>
    <row r="352" spans="1:75" s="205" customFormat="1" ht="14.25" collapsed="1" x14ac:dyDescent="0.25">
      <c r="A352" s="573"/>
      <c r="B352" s="786"/>
      <c r="C352" s="249"/>
      <c r="D352" s="774" t="s">
        <v>358</v>
      </c>
      <c r="E352" s="782" t="s">
        <v>656</v>
      </c>
      <c r="F352" s="509" t="s">
        <v>302</v>
      </c>
      <c r="G352" s="160" t="s">
        <v>76</v>
      </c>
      <c r="H352" s="363" t="s">
        <v>77</v>
      </c>
      <c r="I352" s="363"/>
      <c r="J352" s="363"/>
      <c r="K352" s="363" t="s">
        <v>77</v>
      </c>
      <c r="L352" s="456" t="s">
        <v>77</v>
      </c>
      <c r="M352" s="361" t="s">
        <v>78</v>
      </c>
      <c r="N352" s="352" t="s">
        <v>267</v>
      </c>
      <c r="O352" s="165">
        <f>COUNTIF(O356:O361,"P")</f>
        <v>0</v>
      </c>
      <c r="P352" s="165">
        <f t="shared" ref="P352:BL352" si="186">COUNTIF(P356:P361,"P")</f>
        <v>0</v>
      </c>
      <c r="Q352" s="165">
        <f t="shared" si="186"/>
        <v>1</v>
      </c>
      <c r="R352" s="165">
        <f t="shared" si="186"/>
        <v>0</v>
      </c>
      <c r="S352" s="165">
        <f t="shared" si="186"/>
        <v>0</v>
      </c>
      <c r="T352" s="165">
        <f t="shared" si="186"/>
        <v>0</v>
      </c>
      <c r="U352" s="165">
        <f t="shared" si="186"/>
        <v>1</v>
      </c>
      <c r="V352" s="165">
        <f t="shared" si="186"/>
        <v>0</v>
      </c>
      <c r="W352" s="165">
        <f>COUNTIF(W356:W361,"P")</f>
        <v>0</v>
      </c>
      <c r="X352" s="165">
        <f>COUNTIF(X356:X361,"P")</f>
        <v>0</v>
      </c>
      <c r="Y352" s="165">
        <f>COUNTIF(Y356:Y361,"P")</f>
        <v>1</v>
      </c>
      <c r="Z352" s="165">
        <f>COUNTIF(Z356:Z361,"P")</f>
        <v>0</v>
      </c>
      <c r="AA352" s="165"/>
      <c r="AB352" s="165">
        <f t="shared" si="186"/>
        <v>0</v>
      </c>
      <c r="AC352" s="165">
        <f t="shared" si="186"/>
        <v>0</v>
      </c>
      <c r="AD352" s="165">
        <f t="shared" si="186"/>
        <v>0</v>
      </c>
      <c r="AE352" s="165">
        <f t="shared" si="186"/>
        <v>0</v>
      </c>
      <c r="AF352" s="165">
        <f t="shared" si="186"/>
        <v>0</v>
      </c>
      <c r="AG352" s="165">
        <f t="shared" si="186"/>
        <v>1</v>
      </c>
      <c r="AH352" s="165">
        <f t="shared" si="186"/>
        <v>0</v>
      </c>
      <c r="AI352" s="165">
        <f t="shared" si="186"/>
        <v>0</v>
      </c>
      <c r="AJ352" s="165">
        <f t="shared" si="186"/>
        <v>0</v>
      </c>
      <c r="AK352" s="165">
        <f t="shared" si="186"/>
        <v>1</v>
      </c>
      <c r="AL352" s="165">
        <f t="shared" si="186"/>
        <v>0</v>
      </c>
      <c r="AM352" s="165">
        <f t="shared" si="186"/>
        <v>0</v>
      </c>
      <c r="AN352" s="165">
        <f t="shared" si="186"/>
        <v>0</v>
      </c>
      <c r="AO352" s="165">
        <f t="shared" si="186"/>
        <v>0</v>
      </c>
      <c r="AP352" s="165">
        <f t="shared" si="186"/>
        <v>0</v>
      </c>
      <c r="AQ352" s="165">
        <f t="shared" si="186"/>
        <v>0</v>
      </c>
      <c r="AR352" s="165">
        <f t="shared" si="186"/>
        <v>1</v>
      </c>
      <c r="AS352" s="165">
        <f t="shared" si="186"/>
        <v>0</v>
      </c>
      <c r="AT352" s="165">
        <f t="shared" si="186"/>
        <v>0</v>
      </c>
      <c r="AU352" s="165">
        <f t="shared" si="186"/>
        <v>0</v>
      </c>
      <c r="AV352" s="165">
        <f t="shared" si="186"/>
        <v>0</v>
      </c>
      <c r="AW352" s="165">
        <f t="shared" si="186"/>
        <v>0</v>
      </c>
      <c r="AX352" s="165">
        <f t="shared" si="186"/>
        <v>0</v>
      </c>
      <c r="AY352" s="165">
        <f t="shared" si="186"/>
        <v>0</v>
      </c>
      <c r="AZ352" s="165">
        <f t="shared" si="186"/>
        <v>0</v>
      </c>
      <c r="BA352" s="165">
        <f t="shared" si="186"/>
        <v>0</v>
      </c>
      <c r="BB352" s="165">
        <f t="shared" si="186"/>
        <v>0</v>
      </c>
      <c r="BC352" s="165">
        <f t="shared" si="186"/>
        <v>0</v>
      </c>
      <c r="BD352" s="165">
        <f t="shared" si="186"/>
        <v>1</v>
      </c>
      <c r="BE352" s="165">
        <f t="shared" si="186"/>
        <v>0</v>
      </c>
      <c r="BF352" s="165">
        <f t="shared" si="186"/>
        <v>0</v>
      </c>
      <c r="BG352" s="165">
        <f t="shared" si="186"/>
        <v>0</v>
      </c>
      <c r="BH352" s="165">
        <f t="shared" si="186"/>
        <v>0</v>
      </c>
      <c r="BI352" s="165">
        <f t="shared" si="186"/>
        <v>0</v>
      </c>
      <c r="BJ352" s="165">
        <f t="shared" si="186"/>
        <v>0</v>
      </c>
      <c r="BK352" s="165">
        <f t="shared" si="186"/>
        <v>0</v>
      </c>
      <c r="BL352" s="165">
        <f t="shared" si="186"/>
        <v>0</v>
      </c>
      <c r="BM352" s="301">
        <f>+SUM(BM357+BM361+BM363+BM365+BM367+BM369+BM371+BM373+BM375)/SUM(BM356+BM360+BM362+BM364+BM366+BM368+BM370+BM372+BM374)</f>
        <v>0</v>
      </c>
      <c r="BN352" s="301">
        <f>+SUM(BN357+BN361+BN363+BN365+BN367+BN369+BN371+BN373+BN375)/SUM(BN356+BN360+BN362+BN364+BN366+BN368+BN370+BN372+BN374)</f>
        <v>0</v>
      </c>
      <c r="BO352" s="301">
        <f>+SUM(BO357+BO361+BO363+BO365+BO367+BO369+BO371+BO373+BO375)/SUM(BO356+BO360+BO362+BO364+BO366+BO368+BO370+BO372+BO374)</f>
        <v>0</v>
      </c>
      <c r="BP352" s="301">
        <f>+SUM(BP357+BP361+BP363+BP365+BP367+BP369+BP371+BP373+BP375)/SUM(BP356+BP360+BP362+BP364+BP366+BP368+BP370+BP372+BP374)</f>
        <v>0</v>
      </c>
      <c r="BQ352" s="301">
        <f>+SUM(BQ357+BQ361+BQ363+BQ365+BQ367+BQ369+BQ371+BQ373+BQ375)/SUM(BQ356+BQ360+BQ362+BQ364+BQ366+BQ368+BQ370+BQ372+BQ374)</f>
        <v>0</v>
      </c>
      <c r="BR352" s="301"/>
      <c r="BS352" s="301"/>
      <c r="BT352" s="301"/>
      <c r="BU352" s="301"/>
      <c r="BV352" s="301"/>
      <c r="BW352" s="149"/>
    </row>
    <row r="353" spans="1:75" s="205" customFormat="1" ht="21.75" customHeight="1" x14ac:dyDescent="0.25">
      <c r="A353" s="573"/>
      <c r="B353" s="786"/>
      <c r="C353" s="250"/>
      <c r="D353" s="775"/>
      <c r="E353" s="783"/>
      <c r="F353" s="482"/>
      <c r="G353" s="199" t="s">
        <v>80</v>
      </c>
      <c r="H353" s="353"/>
      <c r="I353" s="353"/>
      <c r="J353" s="353"/>
      <c r="K353" s="353"/>
      <c r="L353" s="456"/>
      <c r="M353" s="362"/>
      <c r="N353" s="352"/>
      <c r="O353" s="166">
        <f>COUNTIF(O356:O361,"E")</f>
        <v>0</v>
      </c>
      <c r="P353" s="166">
        <f t="shared" ref="P353:BL353" si="187">COUNTIF(P356:P361,"E")</f>
        <v>0</v>
      </c>
      <c r="Q353" s="166">
        <f t="shared" si="187"/>
        <v>0</v>
      </c>
      <c r="R353" s="166">
        <f t="shared" si="187"/>
        <v>0</v>
      </c>
      <c r="S353" s="166">
        <f t="shared" si="187"/>
        <v>0</v>
      </c>
      <c r="T353" s="166">
        <f t="shared" si="187"/>
        <v>0</v>
      </c>
      <c r="U353" s="166">
        <f t="shared" si="187"/>
        <v>0</v>
      </c>
      <c r="V353" s="166">
        <f t="shared" si="187"/>
        <v>0</v>
      </c>
      <c r="W353" s="166">
        <f>COUNTIF(W356:W361,"E")</f>
        <v>0</v>
      </c>
      <c r="X353" s="166">
        <f>COUNTIF(X356:X361,"E")</f>
        <v>0</v>
      </c>
      <c r="Y353" s="166">
        <f>COUNTIF(Y356:Y361,"E")</f>
        <v>0</v>
      </c>
      <c r="Z353" s="166">
        <f>COUNTIF(Z356:Z361,"E")</f>
        <v>0</v>
      </c>
      <c r="AA353" s="166"/>
      <c r="AB353" s="166">
        <f t="shared" si="187"/>
        <v>0</v>
      </c>
      <c r="AC353" s="166">
        <f t="shared" si="187"/>
        <v>0</v>
      </c>
      <c r="AD353" s="166">
        <f t="shared" si="187"/>
        <v>0</v>
      </c>
      <c r="AE353" s="166">
        <f t="shared" si="187"/>
        <v>0</v>
      </c>
      <c r="AF353" s="166">
        <f t="shared" si="187"/>
        <v>0</v>
      </c>
      <c r="AG353" s="166">
        <f t="shared" si="187"/>
        <v>0</v>
      </c>
      <c r="AH353" s="166">
        <f t="shared" si="187"/>
        <v>0</v>
      </c>
      <c r="AI353" s="166">
        <f t="shared" si="187"/>
        <v>0</v>
      </c>
      <c r="AJ353" s="166">
        <f t="shared" si="187"/>
        <v>0</v>
      </c>
      <c r="AK353" s="166">
        <f t="shared" si="187"/>
        <v>0</v>
      </c>
      <c r="AL353" s="166">
        <f t="shared" si="187"/>
        <v>0</v>
      </c>
      <c r="AM353" s="166">
        <f t="shared" si="187"/>
        <v>0</v>
      </c>
      <c r="AN353" s="166">
        <f t="shared" si="187"/>
        <v>0</v>
      </c>
      <c r="AO353" s="166">
        <f t="shared" si="187"/>
        <v>0</v>
      </c>
      <c r="AP353" s="166">
        <f t="shared" si="187"/>
        <v>0</v>
      </c>
      <c r="AQ353" s="166">
        <f t="shared" si="187"/>
        <v>0</v>
      </c>
      <c r="AR353" s="166">
        <f t="shared" si="187"/>
        <v>0</v>
      </c>
      <c r="AS353" s="166">
        <f t="shared" si="187"/>
        <v>0</v>
      </c>
      <c r="AT353" s="166">
        <f t="shared" si="187"/>
        <v>0</v>
      </c>
      <c r="AU353" s="166">
        <f t="shared" si="187"/>
        <v>0</v>
      </c>
      <c r="AV353" s="166">
        <f t="shared" si="187"/>
        <v>0</v>
      </c>
      <c r="AW353" s="166">
        <f t="shared" si="187"/>
        <v>0</v>
      </c>
      <c r="AX353" s="166">
        <f t="shared" si="187"/>
        <v>0</v>
      </c>
      <c r="AY353" s="166">
        <f t="shared" si="187"/>
        <v>0</v>
      </c>
      <c r="AZ353" s="166">
        <f t="shared" si="187"/>
        <v>0</v>
      </c>
      <c r="BA353" s="166">
        <f t="shared" si="187"/>
        <v>0</v>
      </c>
      <c r="BB353" s="166">
        <f t="shared" si="187"/>
        <v>0</v>
      </c>
      <c r="BC353" s="166">
        <f t="shared" si="187"/>
        <v>0</v>
      </c>
      <c r="BD353" s="166">
        <f t="shared" si="187"/>
        <v>0</v>
      </c>
      <c r="BE353" s="166">
        <f t="shared" si="187"/>
        <v>0</v>
      </c>
      <c r="BF353" s="166">
        <f t="shared" si="187"/>
        <v>0</v>
      </c>
      <c r="BG353" s="166">
        <f t="shared" si="187"/>
        <v>0</v>
      </c>
      <c r="BH353" s="166">
        <f t="shared" si="187"/>
        <v>0</v>
      </c>
      <c r="BI353" s="166">
        <f t="shared" si="187"/>
        <v>0</v>
      </c>
      <c r="BJ353" s="166">
        <f t="shared" si="187"/>
        <v>0</v>
      </c>
      <c r="BK353" s="166">
        <f t="shared" si="187"/>
        <v>0</v>
      </c>
      <c r="BL353" s="166">
        <f t="shared" si="187"/>
        <v>0</v>
      </c>
      <c r="BM353" s="302"/>
      <c r="BN353" s="302"/>
      <c r="BO353" s="302"/>
      <c r="BP353" s="302"/>
      <c r="BQ353" s="302"/>
      <c r="BR353" s="302"/>
      <c r="BS353" s="302"/>
      <c r="BT353" s="302"/>
      <c r="BU353" s="302"/>
      <c r="BV353" s="302"/>
      <c r="BW353" s="149"/>
    </row>
    <row r="354" spans="1:75" s="205" customFormat="1" ht="16.5" hidden="1" customHeight="1" outlineLevel="1" x14ac:dyDescent="0.25">
      <c r="A354" s="245"/>
      <c r="B354" s="786"/>
      <c r="C354" s="250"/>
      <c r="D354" s="776"/>
      <c r="E354" s="778" t="s">
        <v>380</v>
      </c>
      <c r="F354" s="509"/>
      <c r="G354" s="160" t="s">
        <v>76</v>
      </c>
      <c r="H354" s="363" t="s">
        <v>77</v>
      </c>
      <c r="I354" s="363"/>
      <c r="J354" s="363"/>
      <c r="K354" s="363" t="s">
        <v>77</v>
      </c>
      <c r="L354" s="456" t="s">
        <v>77</v>
      </c>
      <c r="M354" s="361" t="s">
        <v>78</v>
      </c>
      <c r="N354" s="352" t="s">
        <v>267</v>
      </c>
      <c r="O354" s="225"/>
      <c r="P354" s="225"/>
      <c r="Q354" s="225"/>
      <c r="R354" s="225"/>
      <c r="S354" s="211"/>
      <c r="T354" s="225"/>
      <c r="U354" s="225"/>
      <c r="V354" s="225"/>
      <c r="W354" s="225"/>
      <c r="X354" s="211"/>
      <c r="Y354" s="225"/>
      <c r="Z354" s="211"/>
      <c r="AA354" s="225"/>
      <c r="AB354" s="225"/>
      <c r="AC354" s="225"/>
      <c r="AD354" s="225"/>
      <c r="AE354" s="225"/>
      <c r="AF354" s="225"/>
      <c r="AG354" s="225"/>
      <c r="AH354" s="225"/>
      <c r="AI354" s="225"/>
      <c r="AJ354" s="225"/>
      <c r="AK354" s="225"/>
      <c r="AL354" s="225"/>
      <c r="AM354" s="225"/>
      <c r="AN354" s="225" t="s">
        <v>76</v>
      </c>
      <c r="AO354" s="225"/>
      <c r="AP354" s="225"/>
      <c r="AQ354" s="225"/>
      <c r="AR354" s="225"/>
      <c r="AS354" s="225"/>
      <c r="AT354" s="225"/>
      <c r="AU354" s="225"/>
      <c r="AV354" s="225"/>
      <c r="AW354" s="225"/>
      <c r="AX354" s="225"/>
      <c r="AY354" s="225"/>
      <c r="AZ354" s="225"/>
      <c r="BA354" s="225"/>
      <c r="BB354" s="225"/>
      <c r="BC354" s="225"/>
      <c r="BD354" s="225"/>
      <c r="BE354" s="225"/>
      <c r="BF354" s="225"/>
      <c r="BG354" s="225"/>
      <c r="BH354" s="225"/>
      <c r="BI354" s="225"/>
      <c r="BJ354" s="225"/>
      <c r="BK354" s="225"/>
      <c r="BL354" s="225"/>
      <c r="BM354" s="171">
        <f>COUNTIF(O354:AA354,"P")</f>
        <v>0</v>
      </c>
      <c r="BN354" s="172">
        <f>COUNTIF(AB354:AM354,"P")</f>
        <v>0</v>
      </c>
      <c r="BO354" s="172">
        <f>COUNTIF(AN354:AZ354,"P")</f>
        <v>1</v>
      </c>
      <c r="BP354" s="172">
        <f>COUNTIF(BA354:BL354,"P")</f>
        <v>0</v>
      </c>
      <c r="BQ354" s="172">
        <f>SUM(BM354:BP354)</f>
        <v>1</v>
      </c>
      <c r="BR354" s="251"/>
      <c r="BS354" s="251"/>
      <c r="BT354" s="251"/>
      <c r="BU354" s="251"/>
      <c r="BV354" s="251"/>
      <c r="BW354" s="149"/>
    </row>
    <row r="355" spans="1:75" s="205" customFormat="1" ht="18.75" hidden="1" customHeight="1" outlineLevel="1" x14ac:dyDescent="0.25">
      <c r="A355" s="245"/>
      <c r="B355" s="786"/>
      <c r="C355" s="250"/>
      <c r="D355" s="777"/>
      <c r="E355" s="779"/>
      <c r="F355" s="747"/>
      <c r="G355" s="199" t="s">
        <v>80</v>
      </c>
      <c r="H355" s="353"/>
      <c r="I355" s="353"/>
      <c r="J355" s="353"/>
      <c r="K355" s="353"/>
      <c r="L355" s="456"/>
      <c r="M355" s="362"/>
      <c r="N355" s="352"/>
      <c r="O355" s="173"/>
      <c r="P355" s="173"/>
      <c r="Q355" s="173"/>
      <c r="R355" s="173"/>
      <c r="S355" s="252"/>
      <c r="T355" s="252"/>
      <c r="U355" s="173"/>
      <c r="V355" s="173"/>
      <c r="W355" s="173"/>
      <c r="X355" s="173"/>
      <c r="Y355" s="252"/>
      <c r="Z355" s="252"/>
      <c r="AA355" s="173"/>
      <c r="AB355" s="252"/>
      <c r="AC355" s="252"/>
      <c r="AD355" s="252"/>
      <c r="AE355" s="252"/>
      <c r="AF355" s="252"/>
      <c r="AG355" s="252"/>
      <c r="AH355" s="252"/>
      <c r="AI355" s="252"/>
      <c r="AJ355" s="252"/>
      <c r="AK355" s="252"/>
      <c r="AL355" s="252"/>
      <c r="AM355" s="174"/>
      <c r="AN355" s="174"/>
      <c r="AO355" s="174"/>
      <c r="AP355" s="174"/>
      <c r="AQ355" s="174"/>
      <c r="AR355" s="174"/>
      <c r="AS355" s="174"/>
      <c r="AT355" s="174"/>
      <c r="AU355" s="174"/>
      <c r="AV355" s="174"/>
      <c r="AW355" s="174"/>
      <c r="AX355" s="174"/>
      <c r="AY355" s="174"/>
      <c r="AZ355" s="174"/>
      <c r="BA355" s="174"/>
      <c r="BB355" s="174"/>
      <c r="BC355" s="174"/>
      <c r="BD355" s="174"/>
      <c r="BE355" s="174"/>
      <c r="BF355" s="174"/>
      <c r="BG355" s="174"/>
      <c r="BH355" s="174"/>
      <c r="BI355" s="174"/>
      <c r="BJ355" s="252"/>
      <c r="BK355" s="174"/>
      <c r="BL355" s="174"/>
      <c r="BM355" s="251"/>
      <c r="BN355" s="251"/>
      <c r="BO355" s="251"/>
      <c r="BP355" s="251"/>
      <c r="BQ355" s="251"/>
      <c r="BR355" s="251"/>
      <c r="BS355" s="251"/>
      <c r="BT355" s="251"/>
      <c r="BU355" s="251"/>
      <c r="BV355" s="251"/>
      <c r="BW355" s="149"/>
    </row>
    <row r="356" spans="1:75" s="205" customFormat="1" ht="24" hidden="1" customHeight="1" outlineLevel="1" x14ac:dyDescent="0.25">
      <c r="A356" s="573"/>
      <c r="B356" s="786"/>
      <c r="C356" s="250"/>
      <c r="D356" s="253"/>
      <c r="E356" s="488" t="s">
        <v>657</v>
      </c>
      <c r="F356" s="497" t="s">
        <v>381</v>
      </c>
      <c r="G356" s="160" t="s">
        <v>76</v>
      </c>
      <c r="H356" s="363" t="s">
        <v>77</v>
      </c>
      <c r="I356" s="363"/>
      <c r="J356" s="363"/>
      <c r="K356" s="363" t="s">
        <v>77</v>
      </c>
      <c r="L356" s="456" t="s">
        <v>77</v>
      </c>
      <c r="M356" s="361" t="s">
        <v>78</v>
      </c>
      <c r="N356" s="352" t="s">
        <v>382</v>
      </c>
      <c r="O356" s="225"/>
      <c r="P356" s="225"/>
      <c r="Q356" s="225" t="s">
        <v>76</v>
      </c>
      <c r="R356" s="225"/>
      <c r="S356" s="211"/>
      <c r="T356" s="225"/>
      <c r="U356" s="225"/>
      <c r="V356" s="225"/>
      <c r="W356" s="225"/>
      <c r="X356" s="211"/>
      <c r="Y356" s="225"/>
      <c r="Z356" s="211"/>
      <c r="AA356" s="225"/>
      <c r="AB356" s="225"/>
      <c r="AC356" s="225"/>
      <c r="AD356" s="225"/>
      <c r="AE356" s="225"/>
      <c r="AF356" s="225"/>
      <c r="AG356" s="225" t="s">
        <v>76</v>
      </c>
      <c r="AH356" s="225"/>
      <c r="AI356" s="225"/>
      <c r="AJ356" s="225"/>
      <c r="AK356" s="225"/>
      <c r="AL356" s="225"/>
      <c r="AM356" s="225"/>
      <c r="AN356" s="225"/>
      <c r="AO356" s="225"/>
      <c r="AP356" s="225"/>
      <c r="AQ356" s="225"/>
      <c r="AR356" s="225"/>
      <c r="AS356" s="225"/>
      <c r="AT356" s="225"/>
      <c r="AU356" s="225"/>
      <c r="AV356" s="225"/>
      <c r="AW356" s="225"/>
      <c r="AX356" s="225"/>
      <c r="AY356" s="225"/>
      <c r="AZ356" s="225"/>
      <c r="BA356" s="225"/>
      <c r="BB356" s="225"/>
      <c r="BC356" s="225"/>
      <c r="BD356" s="225"/>
      <c r="BE356" s="225"/>
      <c r="BF356" s="225"/>
      <c r="BG356" s="225"/>
      <c r="BH356" s="225"/>
      <c r="BI356" s="225"/>
      <c r="BJ356" s="225"/>
      <c r="BK356" s="225"/>
      <c r="BL356" s="225"/>
      <c r="BM356" s="171">
        <f>COUNTIF(O356:AA356,"P")</f>
        <v>1</v>
      </c>
      <c r="BN356" s="172">
        <f>COUNTIF(AB356:AM356,"P")</f>
        <v>1</v>
      </c>
      <c r="BO356" s="172">
        <f>COUNTIF(AN356:AZ356,"P")</f>
        <v>0</v>
      </c>
      <c r="BP356" s="172">
        <f>COUNTIF(BA356:BL356,"P")</f>
        <v>0</v>
      </c>
      <c r="BQ356" s="172">
        <f>SUM(BM356:BP356)</f>
        <v>2</v>
      </c>
      <c r="BR356" s="303">
        <f>+SUM(BM357)/(BM356)</f>
        <v>0</v>
      </c>
      <c r="BS356" s="303">
        <f>+SUM(BN357)/(BN356)</f>
        <v>0</v>
      </c>
      <c r="BT356" s="303" t="e">
        <f>+SUM(BO357)/(BO356)</f>
        <v>#DIV/0!</v>
      </c>
      <c r="BU356" s="303" t="e">
        <f>+SUM(BP357)/(BP356)</f>
        <v>#DIV/0!</v>
      </c>
      <c r="BV356" s="303">
        <f>+SUM(BQ357)/(BQ356)</f>
        <v>0</v>
      </c>
      <c r="BW356" s="149"/>
    </row>
    <row r="357" spans="1:75" s="205" customFormat="1" ht="27.75" hidden="1" customHeight="1" outlineLevel="1" x14ac:dyDescent="0.25">
      <c r="A357" s="573"/>
      <c r="B357" s="786"/>
      <c r="C357" s="250"/>
      <c r="D357" s="253"/>
      <c r="E357" s="489"/>
      <c r="F357" s="497"/>
      <c r="G357" s="199" t="s">
        <v>80</v>
      </c>
      <c r="H357" s="353"/>
      <c r="I357" s="353"/>
      <c r="J357" s="353"/>
      <c r="K357" s="353"/>
      <c r="L357" s="456"/>
      <c r="M357" s="362"/>
      <c r="N357" s="352"/>
      <c r="O357" s="173"/>
      <c r="P357" s="173"/>
      <c r="Q357" s="173"/>
      <c r="R357" s="173"/>
      <c r="S357" s="252"/>
      <c r="T357" s="252"/>
      <c r="U357" s="173"/>
      <c r="V357" s="173"/>
      <c r="W357" s="173"/>
      <c r="X357" s="173"/>
      <c r="Y357" s="173"/>
      <c r="Z357" s="252"/>
      <c r="AA357" s="173"/>
      <c r="AB357" s="252"/>
      <c r="AC357" s="252"/>
      <c r="AD357" s="252"/>
      <c r="AE357" s="252"/>
      <c r="AF357" s="252"/>
      <c r="AG357" s="252"/>
      <c r="AH357" s="252"/>
      <c r="AI357" s="252"/>
      <c r="AJ357" s="252"/>
      <c r="AK357" s="252"/>
      <c r="AL357" s="252"/>
      <c r="AM357" s="174"/>
      <c r="AN357" s="174"/>
      <c r="AO357" s="174"/>
      <c r="AP357" s="174"/>
      <c r="AQ357" s="174"/>
      <c r="AR357" s="174"/>
      <c r="AS357" s="174"/>
      <c r="AT357" s="174"/>
      <c r="AU357" s="174"/>
      <c r="AV357" s="174"/>
      <c r="AW357" s="174"/>
      <c r="AX357" s="174"/>
      <c r="AY357" s="174"/>
      <c r="AZ357" s="174"/>
      <c r="BA357" s="174"/>
      <c r="BB357" s="174"/>
      <c r="BC357" s="174"/>
      <c r="BD357" s="174"/>
      <c r="BE357" s="174"/>
      <c r="BF357" s="174"/>
      <c r="BG357" s="174"/>
      <c r="BH357" s="174"/>
      <c r="BI357" s="174"/>
      <c r="BJ357" s="252"/>
      <c r="BK357" s="174"/>
      <c r="BL357" s="174"/>
      <c r="BM357" s="175">
        <f>COUNTIF(O357:AA357,"E")</f>
        <v>0</v>
      </c>
      <c r="BN357" s="176">
        <f>COUNTIF(AB357:AM357,"E")</f>
        <v>0</v>
      </c>
      <c r="BO357" s="176">
        <f>COUNTIF(AN357:AZ357,"E")</f>
        <v>0</v>
      </c>
      <c r="BP357" s="176">
        <f>COUNTIF(BA357:BL357,"E")</f>
        <v>0</v>
      </c>
      <c r="BQ357" s="177">
        <f>SUM(BM357:BP357)</f>
        <v>0</v>
      </c>
      <c r="BR357" s="303"/>
      <c r="BS357" s="303"/>
      <c r="BT357" s="303"/>
      <c r="BU357" s="303"/>
      <c r="BV357" s="303"/>
      <c r="BW357" s="149"/>
    </row>
    <row r="358" spans="1:75" s="205" customFormat="1" ht="27.75" hidden="1" customHeight="1" outlineLevel="1" x14ac:dyDescent="0.25">
      <c r="A358" s="245"/>
      <c r="B358" s="786"/>
      <c r="C358" s="250"/>
      <c r="D358" s="253"/>
      <c r="E358" s="488" t="s">
        <v>658</v>
      </c>
      <c r="F358" s="410" t="s">
        <v>383</v>
      </c>
      <c r="G358" s="160" t="s">
        <v>76</v>
      </c>
      <c r="H358" s="222" t="s">
        <v>77</v>
      </c>
      <c r="I358" s="222"/>
      <c r="J358" s="222"/>
      <c r="K358" s="222"/>
      <c r="L358" s="160"/>
      <c r="M358" s="361" t="s">
        <v>78</v>
      </c>
      <c r="N358" s="352" t="s">
        <v>382</v>
      </c>
      <c r="O358" s="225"/>
      <c r="P358" s="225"/>
      <c r="Q358" s="225"/>
      <c r="R358" s="225"/>
      <c r="S358" s="211"/>
      <c r="T358" s="225"/>
      <c r="U358" s="225"/>
      <c r="V358" s="225"/>
      <c r="W358" s="225"/>
      <c r="X358" s="211"/>
      <c r="Y358" s="252" t="s">
        <v>76</v>
      </c>
      <c r="Z358" s="211"/>
      <c r="AA358" s="173"/>
      <c r="AB358" s="225"/>
      <c r="AC358" s="225"/>
      <c r="AD358" s="225"/>
      <c r="AE358" s="225"/>
      <c r="AF358" s="225"/>
      <c r="AG358" s="225"/>
      <c r="AH358" s="225"/>
      <c r="AI358" s="225"/>
      <c r="AJ358" s="225"/>
      <c r="AK358" s="225"/>
      <c r="AL358" s="225"/>
      <c r="AM358" s="225"/>
      <c r="AN358" s="225"/>
      <c r="AO358" s="225"/>
      <c r="AP358" s="225"/>
      <c r="AQ358" s="225"/>
      <c r="AR358" s="211" t="s">
        <v>76</v>
      </c>
      <c r="AS358" s="225"/>
      <c r="AT358" s="225"/>
      <c r="AU358" s="225"/>
      <c r="AV358" s="225"/>
      <c r="AW358" s="225"/>
      <c r="AX358" s="225"/>
      <c r="AY358" s="225"/>
      <c r="AZ358" s="225"/>
      <c r="BA358" s="225"/>
      <c r="BB358" s="225"/>
      <c r="BC358" s="225"/>
      <c r="BD358" s="225"/>
      <c r="BE358" s="225"/>
      <c r="BF358" s="225"/>
      <c r="BG358" s="225"/>
      <c r="BH358" s="225"/>
      <c r="BI358" s="225"/>
      <c r="BJ358" s="225"/>
      <c r="BK358" s="225"/>
      <c r="BL358" s="225"/>
      <c r="BM358" s="171">
        <f>COUNTIF(O358:AA358,"P")</f>
        <v>1</v>
      </c>
      <c r="BN358" s="172">
        <f>COUNTIF(AB358:AM358,"P")</f>
        <v>0</v>
      </c>
      <c r="BO358" s="172">
        <f>COUNTIF(AN358:AZ358,"P")</f>
        <v>1</v>
      </c>
      <c r="BP358" s="172">
        <f>COUNTIF(BA358:BL358,"P")</f>
        <v>0</v>
      </c>
      <c r="BQ358" s="172">
        <f>SUM(BM358:BP358)</f>
        <v>2</v>
      </c>
      <c r="BR358" s="303">
        <f>+SUM(BM359)/(BM358)</f>
        <v>0</v>
      </c>
      <c r="BS358" s="303" t="e">
        <f>+SUM(BN359)/(BN358)</f>
        <v>#DIV/0!</v>
      </c>
      <c r="BT358" s="303">
        <f>+SUM(BO359)/(BO358)</f>
        <v>0</v>
      </c>
      <c r="BU358" s="303" t="e">
        <f>+SUM(BP359)/(BP358)</f>
        <v>#DIV/0!</v>
      </c>
      <c r="BV358" s="303">
        <f>+SUM(BQ359)/(BQ358)</f>
        <v>0</v>
      </c>
      <c r="BW358" s="149"/>
    </row>
    <row r="359" spans="1:75" s="205" customFormat="1" ht="27.75" hidden="1" customHeight="1" outlineLevel="1" x14ac:dyDescent="0.25">
      <c r="A359" s="245"/>
      <c r="B359" s="786"/>
      <c r="C359" s="250"/>
      <c r="D359" s="253"/>
      <c r="E359" s="489"/>
      <c r="F359" s="411"/>
      <c r="G359" s="199" t="s">
        <v>80</v>
      </c>
      <c r="H359" s="222"/>
      <c r="I359" s="222"/>
      <c r="J359" s="222"/>
      <c r="K359" s="222"/>
      <c r="L359" s="160"/>
      <c r="M359" s="362"/>
      <c r="N359" s="352"/>
      <c r="O359" s="173"/>
      <c r="P359" s="173"/>
      <c r="Q359" s="173"/>
      <c r="R359" s="173"/>
      <c r="S359" s="252"/>
      <c r="T359" s="252"/>
      <c r="U359" s="173"/>
      <c r="V359" s="173"/>
      <c r="W359" s="173"/>
      <c r="X359" s="173"/>
      <c r="Y359" s="252"/>
      <c r="Z359" s="252"/>
      <c r="AA359" s="173"/>
      <c r="AB359" s="252"/>
      <c r="AC359" s="252"/>
      <c r="AD359" s="252"/>
      <c r="AE359" s="252"/>
      <c r="AF359" s="252"/>
      <c r="AG359" s="252"/>
      <c r="AH359" s="252"/>
      <c r="AI359" s="252"/>
      <c r="AJ359" s="252"/>
      <c r="AK359" s="252"/>
      <c r="AL359" s="252"/>
      <c r="AM359" s="174"/>
      <c r="AN359" s="174"/>
      <c r="AO359" s="174"/>
      <c r="AP359" s="174"/>
      <c r="AQ359" s="174"/>
      <c r="AR359" s="174"/>
      <c r="AS359" s="174"/>
      <c r="AT359" s="174"/>
      <c r="AU359" s="174"/>
      <c r="AV359" s="174"/>
      <c r="AW359" s="174"/>
      <c r="AX359" s="174"/>
      <c r="AY359" s="174"/>
      <c r="AZ359" s="174"/>
      <c r="BA359" s="174"/>
      <c r="BB359" s="174"/>
      <c r="BC359" s="174"/>
      <c r="BD359" s="174"/>
      <c r="BE359" s="174"/>
      <c r="BF359" s="174"/>
      <c r="BG359" s="174"/>
      <c r="BH359" s="174"/>
      <c r="BI359" s="174"/>
      <c r="BJ359" s="252"/>
      <c r="BK359" s="174"/>
      <c r="BL359" s="174"/>
      <c r="BM359" s="175"/>
      <c r="BN359" s="176"/>
      <c r="BO359" s="176"/>
      <c r="BP359" s="176"/>
      <c r="BQ359" s="177"/>
      <c r="BR359" s="303"/>
      <c r="BS359" s="303"/>
      <c r="BT359" s="303"/>
      <c r="BU359" s="303"/>
      <c r="BV359" s="303"/>
      <c r="BW359" s="149"/>
    </row>
    <row r="360" spans="1:75" s="205" customFormat="1" ht="21.75" hidden="1" customHeight="1" outlineLevel="1" x14ac:dyDescent="0.25">
      <c r="A360" s="573"/>
      <c r="B360" s="786"/>
      <c r="C360" s="250"/>
      <c r="D360" s="253"/>
      <c r="E360" s="496" t="s">
        <v>659</v>
      </c>
      <c r="F360" s="497"/>
      <c r="G360" s="211" t="s">
        <v>76</v>
      </c>
      <c r="H360" s="363" t="s">
        <v>77</v>
      </c>
      <c r="I360" s="363"/>
      <c r="J360" s="363"/>
      <c r="K360" s="363" t="s">
        <v>77</v>
      </c>
      <c r="L360" s="456" t="s">
        <v>77</v>
      </c>
      <c r="M360" s="361" t="s">
        <v>78</v>
      </c>
      <c r="N360" s="352" t="s">
        <v>79</v>
      </c>
      <c r="O360" s="211"/>
      <c r="P360" s="211"/>
      <c r="Q360" s="211"/>
      <c r="R360" s="211"/>
      <c r="S360" s="211"/>
      <c r="T360" s="225"/>
      <c r="U360" s="225" t="s">
        <v>76</v>
      </c>
      <c r="V360" s="225"/>
      <c r="W360" s="225"/>
      <c r="X360" s="211"/>
      <c r="Y360" s="225"/>
      <c r="Z360" s="225"/>
      <c r="AA360" s="225"/>
      <c r="AB360" s="225"/>
      <c r="AC360" s="225"/>
      <c r="AD360" s="225"/>
      <c r="AE360" s="225"/>
      <c r="AF360" s="225"/>
      <c r="AG360" s="225"/>
      <c r="AH360" s="225"/>
      <c r="AI360" s="225"/>
      <c r="AJ360" s="225"/>
      <c r="AK360" s="225" t="s">
        <v>76</v>
      </c>
      <c r="AL360" s="225"/>
      <c r="AM360" s="225"/>
      <c r="AN360" s="225"/>
      <c r="AO360" s="225"/>
      <c r="AP360" s="225"/>
      <c r="AQ360" s="225"/>
      <c r="AR360" s="225"/>
      <c r="AS360" s="225"/>
      <c r="AT360" s="225"/>
      <c r="AU360" s="254"/>
      <c r="AV360" s="254"/>
      <c r="AW360" s="225"/>
      <c r="AX360" s="225"/>
      <c r="AY360" s="225"/>
      <c r="AZ360" s="225"/>
      <c r="BA360" s="225"/>
      <c r="BB360" s="225"/>
      <c r="BC360" s="225"/>
      <c r="BD360" s="225" t="s">
        <v>76</v>
      </c>
      <c r="BE360" s="225"/>
      <c r="BF360" s="225"/>
      <c r="BG360" s="225"/>
      <c r="BH360" s="225"/>
      <c r="BI360" s="225"/>
      <c r="BJ360" s="225"/>
      <c r="BK360" s="225"/>
      <c r="BL360" s="225"/>
      <c r="BM360" s="171">
        <f>COUNTIF(O360:AA360,"P")</f>
        <v>1</v>
      </c>
      <c r="BN360" s="172">
        <f>COUNTIF(AB360:AM360,"P")</f>
        <v>1</v>
      </c>
      <c r="BO360" s="172">
        <f>COUNTIF(AN360:AZ360,"P")</f>
        <v>0</v>
      </c>
      <c r="BP360" s="172">
        <f>COUNTIF(BA360:BL360,"P")</f>
        <v>1</v>
      </c>
      <c r="BQ360" s="172">
        <f>SUM(BM360:BP360)</f>
        <v>3</v>
      </c>
      <c r="BR360" s="303">
        <f>+SUM(BM361)/(BM360)</f>
        <v>0</v>
      </c>
      <c r="BS360" s="303">
        <f>+SUM(BN361)/(BN360)</f>
        <v>0</v>
      </c>
      <c r="BT360" s="303" t="e">
        <f>+SUM(BO361)/(BO360)</f>
        <v>#DIV/0!</v>
      </c>
      <c r="BU360" s="303">
        <f>+SUM(BP361)/(BP360)</f>
        <v>0</v>
      </c>
      <c r="BV360" s="303">
        <f>+SUM(BQ361)/(BQ360)</f>
        <v>0</v>
      </c>
      <c r="BW360" s="149"/>
    </row>
    <row r="361" spans="1:75" s="205" customFormat="1" ht="34.5" hidden="1" customHeight="1" outlineLevel="1" x14ac:dyDescent="0.25">
      <c r="A361" s="573"/>
      <c r="B361" s="786"/>
      <c r="C361" s="255"/>
      <c r="D361" s="253"/>
      <c r="E361" s="489"/>
      <c r="F361" s="497"/>
      <c r="G361" s="211" t="s">
        <v>80</v>
      </c>
      <c r="H361" s="353"/>
      <c r="I361" s="353"/>
      <c r="J361" s="353"/>
      <c r="K361" s="353"/>
      <c r="L361" s="456"/>
      <c r="M361" s="362"/>
      <c r="N361" s="352"/>
      <c r="O361" s="173"/>
      <c r="P361" s="173"/>
      <c r="Q361" s="173"/>
      <c r="R361" s="173"/>
      <c r="S361" s="252"/>
      <c r="T361" s="252"/>
      <c r="U361" s="173"/>
      <c r="V361" s="173"/>
      <c r="W361" s="173"/>
      <c r="X361" s="173"/>
      <c r="Y361" s="252"/>
      <c r="Z361" s="252"/>
      <c r="AA361" s="173"/>
      <c r="AB361" s="252"/>
      <c r="AC361" s="252"/>
      <c r="AD361" s="252"/>
      <c r="AE361" s="252"/>
      <c r="AF361" s="252"/>
      <c r="AG361" s="252"/>
      <c r="AH361" s="252"/>
      <c r="AI361" s="252"/>
      <c r="AJ361" s="252"/>
      <c r="AK361" s="252"/>
      <c r="AL361" s="252"/>
      <c r="AM361" s="174"/>
      <c r="AN361" s="174"/>
      <c r="AO361" s="174"/>
      <c r="AP361" s="174"/>
      <c r="AQ361" s="174"/>
      <c r="AR361" s="174"/>
      <c r="AS361" s="174"/>
      <c r="AT361" s="174"/>
      <c r="AU361" s="174"/>
      <c r="AV361" s="174"/>
      <c r="AW361" s="174"/>
      <c r="AX361" s="174"/>
      <c r="AY361" s="174"/>
      <c r="AZ361" s="174"/>
      <c r="BA361" s="174"/>
      <c r="BB361" s="174"/>
      <c r="BC361" s="174"/>
      <c r="BD361" s="174"/>
      <c r="BE361" s="174"/>
      <c r="BF361" s="174"/>
      <c r="BG361" s="174"/>
      <c r="BH361" s="174"/>
      <c r="BI361" s="174"/>
      <c r="BJ361" s="252"/>
      <c r="BK361" s="174"/>
      <c r="BL361" s="174"/>
      <c r="BM361" s="175">
        <f>COUNTIF(O361:AA361,"E")</f>
        <v>0</v>
      </c>
      <c r="BN361" s="176">
        <f>COUNTIF(AB361:AM361,"E")</f>
        <v>0</v>
      </c>
      <c r="BO361" s="176">
        <f>COUNTIF(AN361:AZ361,"E")</f>
        <v>0</v>
      </c>
      <c r="BP361" s="176">
        <f>COUNTIF(BA361:BL361,"E")</f>
        <v>0</v>
      </c>
      <c r="BQ361" s="177">
        <f>SUM(BM361:BP361)</f>
        <v>0</v>
      </c>
      <c r="BR361" s="303"/>
      <c r="BS361" s="303"/>
      <c r="BT361" s="303"/>
      <c r="BU361" s="303"/>
      <c r="BV361" s="303"/>
      <c r="BW361" s="149"/>
    </row>
    <row r="362" spans="1:75" s="205" customFormat="1" ht="18.75" customHeight="1" collapsed="1" x14ac:dyDescent="0.25">
      <c r="A362" s="573"/>
      <c r="B362" s="786"/>
      <c r="C362" s="513" t="s">
        <v>384</v>
      </c>
      <c r="D362" s="502" t="s">
        <v>660</v>
      </c>
      <c r="E362" s="503"/>
      <c r="F362" s="506" t="s">
        <v>385</v>
      </c>
      <c r="G362" s="206" t="s">
        <v>76</v>
      </c>
      <c r="H362" s="363" t="s">
        <v>77</v>
      </c>
      <c r="I362" s="363"/>
      <c r="J362" s="363"/>
      <c r="K362" s="363" t="s">
        <v>77</v>
      </c>
      <c r="L362" s="456" t="s">
        <v>77</v>
      </c>
      <c r="M362" s="361" t="s">
        <v>130</v>
      </c>
      <c r="N362" s="352" t="s">
        <v>79</v>
      </c>
      <c r="O362" s="165">
        <f>COUNTIF(O364:O373,"P")</f>
        <v>0</v>
      </c>
      <c r="P362" s="165">
        <f t="shared" ref="P362:BL362" si="188">COUNTIF(P364:P373,"P")</f>
        <v>0</v>
      </c>
      <c r="Q362" s="165">
        <f t="shared" si="188"/>
        <v>0</v>
      </c>
      <c r="R362" s="165">
        <f t="shared" si="188"/>
        <v>4</v>
      </c>
      <c r="S362" s="165">
        <f t="shared" si="188"/>
        <v>0</v>
      </c>
      <c r="T362" s="165">
        <f t="shared" si="188"/>
        <v>0</v>
      </c>
      <c r="U362" s="165">
        <f t="shared" si="188"/>
        <v>0</v>
      </c>
      <c r="V362" s="165">
        <f t="shared" si="188"/>
        <v>4</v>
      </c>
      <c r="W362" s="165">
        <f t="shared" si="188"/>
        <v>0</v>
      </c>
      <c r="X362" s="165">
        <f t="shared" si="188"/>
        <v>0</v>
      </c>
      <c r="Y362" s="165">
        <f t="shared" si="188"/>
        <v>0</v>
      </c>
      <c r="Z362" s="165">
        <f t="shared" si="188"/>
        <v>4</v>
      </c>
      <c r="AA362" s="165"/>
      <c r="AB362" s="165">
        <f t="shared" si="188"/>
        <v>1</v>
      </c>
      <c r="AC362" s="165">
        <f t="shared" si="188"/>
        <v>0</v>
      </c>
      <c r="AD362" s="165">
        <f t="shared" si="188"/>
        <v>0</v>
      </c>
      <c r="AE362" s="165">
        <f t="shared" si="188"/>
        <v>4</v>
      </c>
      <c r="AF362" s="165">
        <f t="shared" si="188"/>
        <v>0</v>
      </c>
      <c r="AG362" s="165">
        <f t="shared" si="188"/>
        <v>0</v>
      </c>
      <c r="AH362" s="165">
        <f t="shared" si="188"/>
        <v>0</v>
      </c>
      <c r="AI362" s="165">
        <f t="shared" si="188"/>
        <v>4</v>
      </c>
      <c r="AJ362" s="165">
        <f t="shared" si="188"/>
        <v>0</v>
      </c>
      <c r="AK362" s="165">
        <f t="shared" si="188"/>
        <v>0</v>
      </c>
      <c r="AL362" s="165">
        <f t="shared" si="188"/>
        <v>0</v>
      </c>
      <c r="AM362" s="165">
        <f t="shared" si="188"/>
        <v>4</v>
      </c>
      <c r="AN362" s="165">
        <f t="shared" si="188"/>
        <v>1</v>
      </c>
      <c r="AO362" s="165">
        <f t="shared" si="188"/>
        <v>0</v>
      </c>
      <c r="AP362" s="165">
        <f t="shared" si="188"/>
        <v>0</v>
      </c>
      <c r="AQ362" s="165">
        <f t="shared" si="188"/>
        <v>0</v>
      </c>
      <c r="AR362" s="165">
        <f t="shared" si="188"/>
        <v>4</v>
      </c>
      <c r="AS362" s="165">
        <f t="shared" si="188"/>
        <v>0</v>
      </c>
      <c r="AT362" s="165">
        <f t="shared" si="188"/>
        <v>0</v>
      </c>
      <c r="AU362" s="165">
        <f t="shared" si="188"/>
        <v>0</v>
      </c>
      <c r="AV362" s="165">
        <f t="shared" si="188"/>
        <v>4</v>
      </c>
      <c r="AW362" s="165">
        <f t="shared" si="188"/>
        <v>0</v>
      </c>
      <c r="AX362" s="165">
        <f t="shared" si="188"/>
        <v>0</v>
      </c>
      <c r="AY362" s="165">
        <f t="shared" si="188"/>
        <v>0</v>
      </c>
      <c r="AZ362" s="165">
        <f t="shared" si="188"/>
        <v>4</v>
      </c>
      <c r="BA362" s="165">
        <f t="shared" si="188"/>
        <v>1</v>
      </c>
      <c r="BB362" s="165">
        <f t="shared" si="188"/>
        <v>0</v>
      </c>
      <c r="BC362" s="165">
        <f t="shared" si="188"/>
        <v>0</v>
      </c>
      <c r="BD362" s="165">
        <f t="shared" si="188"/>
        <v>4</v>
      </c>
      <c r="BE362" s="165">
        <f t="shared" si="188"/>
        <v>0</v>
      </c>
      <c r="BF362" s="165">
        <f t="shared" si="188"/>
        <v>0</v>
      </c>
      <c r="BG362" s="165">
        <f t="shared" si="188"/>
        <v>0</v>
      </c>
      <c r="BH362" s="165">
        <f t="shared" si="188"/>
        <v>4</v>
      </c>
      <c r="BI362" s="165">
        <f t="shared" si="188"/>
        <v>0</v>
      </c>
      <c r="BJ362" s="165">
        <f t="shared" si="188"/>
        <v>0</v>
      </c>
      <c r="BK362" s="165">
        <f t="shared" si="188"/>
        <v>1</v>
      </c>
      <c r="BL362" s="165">
        <f t="shared" si="188"/>
        <v>4</v>
      </c>
      <c r="BM362" s="301">
        <f>+SUM(BM365+BM367+BM369+BM371+BM373+BM375+BM377+BM379+BM381)/SUM(BM364+BM366+BM368+BM370+BM372+BM374+BM376+BM378+BM380)</f>
        <v>0</v>
      </c>
      <c r="BN362" s="301">
        <f>+SUM(BN365+BN367+BN369+BN371+BN373+BN375+BN377+BN379+BN381)/SUM(BN364+BN366+BN368+BN370+BN372+BN374+BN376+BN378+BN380)</f>
        <v>0</v>
      </c>
      <c r="BO362" s="301">
        <f>+SUM(BO365+BO367+BO369+BO371+BO373+BO375+BO377+BO379+BO381)/SUM(BO364+BO366+BO368+BO370+BO372+BO374+BO376+BO378+BO380)</f>
        <v>0</v>
      </c>
      <c r="BP362" s="301">
        <f>+SUM(BP365+BP367+BP369+BP371+BP373+BP375+BP377+BP379+BP381)/SUM(BP364+BP366+BP368+BP370+BP372+BP374+BP376+BP378+BP380)</f>
        <v>0</v>
      </c>
      <c r="BQ362" s="301">
        <f>+SUM(BQ365+BQ367+BQ369+BQ371+BQ373+BQ375+BQ377+BQ379+BQ381)/SUM(BQ364+BQ366+BQ368+BQ370+BQ372+BQ374+BQ376+BQ378+BQ380)</f>
        <v>0</v>
      </c>
      <c r="BR362" s="301"/>
      <c r="BS362" s="301"/>
      <c r="BT362" s="301"/>
      <c r="BU362" s="301"/>
      <c r="BV362" s="301"/>
      <c r="BW362" s="149"/>
    </row>
    <row r="363" spans="1:75" s="205" customFormat="1" ht="18.75" customHeight="1" x14ac:dyDescent="0.25">
      <c r="A363" s="573"/>
      <c r="B363" s="786"/>
      <c r="C363" s="513" t="s">
        <v>384</v>
      </c>
      <c r="D363" s="787" t="s">
        <v>386</v>
      </c>
      <c r="E363" s="505"/>
      <c r="F363" s="506"/>
      <c r="G363" s="206" t="s">
        <v>80</v>
      </c>
      <c r="H363" s="353"/>
      <c r="I363" s="353"/>
      <c r="J363" s="353"/>
      <c r="K363" s="353"/>
      <c r="L363" s="456"/>
      <c r="M363" s="362"/>
      <c r="N363" s="352"/>
      <c r="O363" s="166">
        <f>COUNTIF(O364:O373,"E")</f>
        <v>0</v>
      </c>
      <c r="P363" s="166">
        <f t="shared" ref="P363:BL363" si="189">COUNTIF(P364:P373,"E")</f>
        <v>0</v>
      </c>
      <c r="Q363" s="166">
        <f t="shared" si="189"/>
        <v>0</v>
      </c>
      <c r="R363" s="166">
        <f t="shared" si="189"/>
        <v>0</v>
      </c>
      <c r="S363" s="166">
        <f t="shared" si="189"/>
        <v>0</v>
      </c>
      <c r="T363" s="166">
        <f t="shared" si="189"/>
        <v>0</v>
      </c>
      <c r="U363" s="166">
        <f t="shared" si="189"/>
        <v>0</v>
      </c>
      <c r="V363" s="166">
        <f t="shared" si="189"/>
        <v>0</v>
      </c>
      <c r="W363" s="166">
        <f t="shared" si="189"/>
        <v>0</v>
      </c>
      <c r="X363" s="166">
        <f t="shared" si="189"/>
        <v>0</v>
      </c>
      <c r="Y363" s="166">
        <f t="shared" si="189"/>
        <v>0</v>
      </c>
      <c r="Z363" s="166">
        <f t="shared" si="189"/>
        <v>0</v>
      </c>
      <c r="AA363" s="166"/>
      <c r="AB363" s="166">
        <f t="shared" si="189"/>
        <v>0</v>
      </c>
      <c r="AC363" s="166">
        <f t="shared" si="189"/>
        <v>0</v>
      </c>
      <c r="AD363" s="166">
        <f t="shared" si="189"/>
        <v>0</v>
      </c>
      <c r="AE363" s="166">
        <f t="shared" si="189"/>
        <v>0</v>
      </c>
      <c r="AF363" s="166">
        <f t="shared" si="189"/>
        <v>0</v>
      </c>
      <c r="AG363" s="166">
        <f t="shared" si="189"/>
        <v>0</v>
      </c>
      <c r="AH363" s="166">
        <f t="shared" si="189"/>
        <v>0</v>
      </c>
      <c r="AI363" s="166">
        <f t="shared" si="189"/>
        <v>0</v>
      </c>
      <c r="AJ363" s="166">
        <f t="shared" si="189"/>
        <v>0</v>
      </c>
      <c r="AK363" s="166">
        <f t="shared" si="189"/>
        <v>0</v>
      </c>
      <c r="AL363" s="166">
        <f t="shared" si="189"/>
        <v>0</v>
      </c>
      <c r="AM363" s="166">
        <f t="shared" si="189"/>
        <v>0</v>
      </c>
      <c r="AN363" s="166">
        <f t="shared" si="189"/>
        <v>0</v>
      </c>
      <c r="AO363" s="166">
        <f t="shared" si="189"/>
        <v>0</v>
      </c>
      <c r="AP363" s="166">
        <f t="shared" si="189"/>
        <v>0</v>
      </c>
      <c r="AQ363" s="166">
        <f t="shared" si="189"/>
        <v>0</v>
      </c>
      <c r="AR363" s="166">
        <f t="shared" si="189"/>
        <v>0</v>
      </c>
      <c r="AS363" s="166">
        <f t="shared" si="189"/>
        <v>0</v>
      </c>
      <c r="AT363" s="166">
        <f t="shared" si="189"/>
        <v>0</v>
      </c>
      <c r="AU363" s="166">
        <f t="shared" si="189"/>
        <v>0</v>
      </c>
      <c r="AV363" s="166">
        <f t="shared" si="189"/>
        <v>0</v>
      </c>
      <c r="AW363" s="166">
        <f t="shared" si="189"/>
        <v>0</v>
      </c>
      <c r="AX363" s="166">
        <f t="shared" si="189"/>
        <v>0</v>
      </c>
      <c r="AY363" s="166">
        <f t="shared" si="189"/>
        <v>0</v>
      </c>
      <c r="AZ363" s="166">
        <f t="shared" si="189"/>
        <v>0</v>
      </c>
      <c r="BA363" s="166">
        <f t="shared" si="189"/>
        <v>0</v>
      </c>
      <c r="BB363" s="166">
        <f t="shared" si="189"/>
        <v>0</v>
      </c>
      <c r="BC363" s="166">
        <f t="shared" si="189"/>
        <v>0</v>
      </c>
      <c r="BD363" s="166">
        <f t="shared" si="189"/>
        <v>0</v>
      </c>
      <c r="BE363" s="166">
        <f t="shared" si="189"/>
        <v>0</v>
      </c>
      <c r="BF363" s="166">
        <f t="shared" si="189"/>
        <v>0</v>
      </c>
      <c r="BG363" s="166">
        <f t="shared" si="189"/>
        <v>0</v>
      </c>
      <c r="BH363" s="166">
        <f t="shared" si="189"/>
        <v>0</v>
      </c>
      <c r="BI363" s="166">
        <f t="shared" si="189"/>
        <v>0</v>
      </c>
      <c r="BJ363" s="166">
        <f t="shared" si="189"/>
        <v>0</v>
      </c>
      <c r="BK363" s="166">
        <f t="shared" si="189"/>
        <v>0</v>
      </c>
      <c r="BL363" s="166">
        <f t="shared" si="189"/>
        <v>0</v>
      </c>
      <c r="BM363" s="302"/>
      <c r="BN363" s="302"/>
      <c r="BO363" s="302"/>
      <c r="BP363" s="302"/>
      <c r="BQ363" s="302"/>
      <c r="BR363" s="302"/>
      <c r="BS363" s="302"/>
      <c r="BT363" s="302"/>
      <c r="BU363" s="302"/>
      <c r="BV363" s="302"/>
      <c r="BW363" s="149"/>
    </row>
    <row r="364" spans="1:75" s="205" customFormat="1" ht="15.75" hidden="1" customHeight="1" outlineLevel="2" x14ac:dyDescent="0.25">
      <c r="A364" s="573"/>
      <c r="B364" s="786"/>
      <c r="C364" s="514" t="s">
        <v>384</v>
      </c>
      <c r="D364" s="498" t="s">
        <v>387</v>
      </c>
      <c r="E364" s="498" t="s">
        <v>388</v>
      </c>
      <c r="F364" s="499" t="s">
        <v>389</v>
      </c>
      <c r="G364" s="206" t="s">
        <v>76</v>
      </c>
      <c r="H364" s="363" t="s">
        <v>77</v>
      </c>
      <c r="I364" s="363"/>
      <c r="J364" s="363"/>
      <c r="K364" s="363"/>
      <c r="L364" s="363" t="s">
        <v>93</v>
      </c>
      <c r="M364" s="361" t="s">
        <v>130</v>
      </c>
      <c r="N364" s="352" t="s">
        <v>79</v>
      </c>
      <c r="O364" s="211"/>
      <c r="P364" s="211"/>
      <c r="Q364" s="211"/>
      <c r="R364" s="211" t="s">
        <v>76</v>
      </c>
      <c r="S364" s="211"/>
      <c r="T364" s="211"/>
      <c r="U364" s="211"/>
      <c r="V364" s="211" t="s">
        <v>76</v>
      </c>
      <c r="W364" s="211"/>
      <c r="X364" s="211"/>
      <c r="Y364" s="211"/>
      <c r="Z364" s="211" t="s">
        <v>76</v>
      </c>
      <c r="AA364" s="211"/>
      <c r="AB364" s="211"/>
      <c r="AC364" s="211"/>
      <c r="AD364" s="211"/>
      <c r="AE364" s="211" t="s">
        <v>76</v>
      </c>
      <c r="AF364" s="211"/>
      <c r="AG364" s="211"/>
      <c r="AH364" s="211"/>
      <c r="AI364" s="211" t="s">
        <v>76</v>
      </c>
      <c r="AJ364" s="211"/>
      <c r="AK364" s="211"/>
      <c r="AL364" s="211"/>
      <c r="AM364" s="211" t="s">
        <v>76</v>
      </c>
      <c r="AN364" s="211"/>
      <c r="AO364" s="211"/>
      <c r="AP364" s="211"/>
      <c r="AQ364" s="211"/>
      <c r="AR364" s="211" t="s">
        <v>76</v>
      </c>
      <c r="AS364" s="211"/>
      <c r="AT364" s="211"/>
      <c r="AU364" s="211"/>
      <c r="AV364" s="211" t="s">
        <v>76</v>
      </c>
      <c r="AW364" s="211"/>
      <c r="AX364" s="211"/>
      <c r="AY364" s="211"/>
      <c r="AZ364" s="211" t="s">
        <v>76</v>
      </c>
      <c r="BA364" s="211"/>
      <c r="BB364" s="211"/>
      <c r="BC364" s="211"/>
      <c r="BD364" s="211" t="s">
        <v>76</v>
      </c>
      <c r="BE364" s="211"/>
      <c r="BF364" s="211"/>
      <c r="BG364" s="211"/>
      <c r="BH364" s="211" t="s">
        <v>76</v>
      </c>
      <c r="BI364" s="211"/>
      <c r="BJ364" s="211"/>
      <c r="BK364" s="211"/>
      <c r="BL364" s="211" t="s">
        <v>76</v>
      </c>
      <c r="BM364" s="171">
        <f>COUNTIF(O364:AA364,"P")</f>
        <v>3</v>
      </c>
      <c r="BN364" s="172">
        <f>COUNTIF(AB364:AM364,"P")</f>
        <v>3</v>
      </c>
      <c r="BO364" s="172">
        <f>COUNTIF(AN364:AZ364,"P")</f>
        <v>3</v>
      </c>
      <c r="BP364" s="172">
        <f>COUNTIF(BA364:BL364,"P")</f>
        <v>3</v>
      </c>
      <c r="BQ364" s="172">
        <f t="shared" ref="BQ364:BQ373" si="190">SUM(BM364:BP364)</f>
        <v>12</v>
      </c>
      <c r="BR364" s="303">
        <f>+SUM(BM365)/(BM364)</f>
        <v>0</v>
      </c>
      <c r="BS364" s="303">
        <f>+SUM(BN365)/(BN364)</f>
        <v>0</v>
      </c>
      <c r="BT364" s="303">
        <f>+SUM(BO365)/(BO364)</f>
        <v>0</v>
      </c>
      <c r="BU364" s="303">
        <f>+SUM(BP365)/(BP364)</f>
        <v>0</v>
      </c>
      <c r="BV364" s="303">
        <f>+SUM(BQ365)/(BQ364)</f>
        <v>0</v>
      </c>
      <c r="BW364" s="149"/>
    </row>
    <row r="365" spans="1:75" s="205" customFormat="1" ht="15.75" hidden="1" customHeight="1" outlineLevel="2" x14ac:dyDescent="0.25">
      <c r="A365" s="573"/>
      <c r="B365" s="786"/>
      <c r="C365" s="515"/>
      <c r="D365" s="498"/>
      <c r="E365" s="498"/>
      <c r="F365" s="499"/>
      <c r="G365" s="206" t="s">
        <v>80</v>
      </c>
      <c r="H365" s="363"/>
      <c r="I365" s="363"/>
      <c r="J365" s="363"/>
      <c r="K365" s="363"/>
      <c r="L365" s="363"/>
      <c r="M365" s="362"/>
      <c r="N365" s="352"/>
      <c r="O365" s="173"/>
      <c r="P365" s="173"/>
      <c r="Q365" s="173"/>
      <c r="R365" s="173"/>
      <c r="S365" s="173"/>
      <c r="T365" s="173"/>
      <c r="U365" s="173"/>
      <c r="V365" s="173"/>
      <c r="W365" s="173"/>
      <c r="X365" s="173"/>
      <c r="Y365" s="173"/>
      <c r="Z365" s="173"/>
      <c r="AA365" s="173"/>
      <c r="AB365" s="173"/>
      <c r="AC365" s="173"/>
      <c r="AD365" s="173"/>
      <c r="AE365" s="173"/>
      <c r="AF365" s="173"/>
      <c r="AG365" s="173"/>
      <c r="AH365" s="173"/>
      <c r="AI365" s="173"/>
      <c r="AJ365" s="173"/>
      <c r="AK365" s="173"/>
      <c r="AL365" s="173"/>
      <c r="AM365" s="173"/>
      <c r="AN365" s="173"/>
      <c r="AO365" s="173"/>
      <c r="AP365" s="173"/>
      <c r="AQ365" s="173"/>
      <c r="AR365" s="173"/>
      <c r="AS365" s="173"/>
      <c r="AT365" s="173"/>
      <c r="AU365" s="173"/>
      <c r="AV365" s="173"/>
      <c r="AW365" s="173"/>
      <c r="AX365" s="173"/>
      <c r="AY365" s="173"/>
      <c r="AZ365" s="173"/>
      <c r="BA365" s="173"/>
      <c r="BB365" s="173"/>
      <c r="BC365" s="173"/>
      <c r="BD365" s="173"/>
      <c r="BE365" s="173"/>
      <c r="BF365" s="173"/>
      <c r="BG365" s="173"/>
      <c r="BH365" s="173"/>
      <c r="BI365" s="173"/>
      <c r="BJ365" s="173"/>
      <c r="BK365" s="173"/>
      <c r="BL365" s="173"/>
      <c r="BM365" s="175">
        <f>COUNTIF(O365:AA365,"E")</f>
        <v>0</v>
      </c>
      <c r="BN365" s="176">
        <f>COUNTIF(AB365:AM365,"E")</f>
        <v>0</v>
      </c>
      <c r="BO365" s="176">
        <f>COUNTIF(AN365:AZ365,"E")</f>
        <v>0</v>
      </c>
      <c r="BP365" s="176">
        <f>COUNTIF(BA365:BL365,"E")</f>
        <v>0</v>
      </c>
      <c r="BQ365" s="177">
        <f t="shared" si="190"/>
        <v>0</v>
      </c>
      <c r="BR365" s="303"/>
      <c r="BS365" s="303"/>
      <c r="BT365" s="303"/>
      <c r="BU365" s="303"/>
      <c r="BV365" s="303"/>
      <c r="BW365" s="149"/>
    </row>
    <row r="366" spans="1:75" s="205" customFormat="1" ht="15.75" hidden="1" customHeight="1" outlineLevel="2" x14ac:dyDescent="0.25">
      <c r="A366" s="573"/>
      <c r="B366" s="786"/>
      <c r="C366" s="515"/>
      <c r="D366" s="498"/>
      <c r="E366" s="498" t="s">
        <v>390</v>
      </c>
      <c r="F366" s="499" t="s">
        <v>391</v>
      </c>
      <c r="G366" s="206" t="s">
        <v>76</v>
      </c>
      <c r="H366" s="363" t="s">
        <v>77</v>
      </c>
      <c r="I366" s="363"/>
      <c r="J366" s="363"/>
      <c r="K366" s="363" t="s">
        <v>93</v>
      </c>
      <c r="L366" s="363" t="s">
        <v>93</v>
      </c>
      <c r="M366" s="361" t="s">
        <v>392</v>
      </c>
      <c r="N366" s="352" t="s">
        <v>79</v>
      </c>
      <c r="O366" s="211"/>
      <c r="P366" s="211"/>
      <c r="Q366" s="211"/>
      <c r="R366" s="211" t="s">
        <v>76</v>
      </c>
      <c r="S366" s="211"/>
      <c r="T366" s="211"/>
      <c r="U366" s="211"/>
      <c r="V366" s="211" t="s">
        <v>76</v>
      </c>
      <c r="W366" s="211"/>
      <c r="X366" s="211"/>
      <c r="Y366" s="211"/>
      <c r="Z366" s="211" t="s">
        <v>76</v>
      </c>
      <c r="AA366" s="211"/>
      <c r="AB366" s="211"/>
      <c r="AC366" s="211"/>
      <c r="AD366" s="211"/>
      <c r="AE366" s="211" t="s">
        <v>76</v>
      </c>
      <c r="AF366" s="211"/>
      <c r="AG366" s="211"/>
      <c r="AH366" s="211"/>
      <c r="AI366" s="211" t="s">
        <v>76</v>
      </c>
      <c r="AJ366" s="211"/>
      <c r="AK366" s="211"/>
      <c r="AL366" s="211"/>
      <c r="AM366" s="211" t="s">
        <v>76</v>
      </c>
      <c r="AN366" s="211"/>
      <c r="AO366" s="211"/>
      <c r="AP366" s="211"/>
      <c r="AQ366" s="211"/>
      <c r="AR366" s="211" t="s">
        <v>76</v>
      </c>
      <c r="AS366" s="211"/>
      <c r="AT366" s="211"/>
      <c r="AU366" s="211"/>
      <c r="AV366" s="211" t="s">
        <v>76</v>
      </c>
      <c r="AW366" s="211"/>
      <c r="AX366" s="211"/>
      <c r="AY366" s="211"/>
      <c r="AZ366" s="211" t="s">
        <v>76</v>
      </c>
      <c r="BA366" s="211"/>
      <c r="BB366" s="211"/>
      <c r="BC366" s="211"/>
      <c r="BD366" s="211" t="s">
        <v>76</v>
      </c>
      <c r="BE366" s="211"/>
      <c r="BF366" s="211"/>
      <c r="BG366" s="211"/>
      <c r="BH366" s="211" t="s">
        <v>76</v>
      </c>
      <c r="BI366" s="211"/>
      <c r="BJ366" s="211"/>
      <c r="BK366" s="211"/>
      <c r="BL366" s="211" t="s">
        <v>76</v>
      </c>
      <c r="BM366" s="171">
        <f>COUNTIF(O366:AA366,"P")</f>
        <v>3</v>
      </c>
      <c r="BN366" s="172">
        <f>COUNTIF(AB366:AM366,"P")</f>
        <v>3</v>
      </c>
      <c r="BO366" s="172">
        <f>COUNTIF(AN366:AZ366,"P")</f>
        <v>3</v>
      </c>
      <c r="BP366" s="172">
        <f>COUNTIF(BA366:BL366,"P")</f>
        <v>3</v>
      </c>
      <c r="BQ366" s="172">
        <f t="shared" si="190"/>
        <v>12</v>
      </c>
      <c r="BR366" s="303">
        <f>+SUM(BM367)/(BM366)</f>
        <v>0</v>
      </c>
      <c r="BS366" s="303">
        <f>+SUM(BN367)/(BN366)</f>
        <v>0</v>
      </c>
      <c r="BT366" s="303">
        <f>+SUM(BO367)/(BO366)</f>
        <v>0</v>
      </c>
      <c r="BU366" s="303">
        <f>+SUM(BP367)/(BP366)</f>
        <v>0</v>
      </c>
      <c r="BV366" s="303">
        <f>+SUM(BQ367)/(BQ366)</f>
        <v>0</v>
      </c>
      <c r="BW366" s="149"/>
    </row>
    <row r="367" spans="1:75" s="205" customFormat="1" ht="15.75" hidden="1" customHeight="1" outlineLevel="2" x14ac:dyDescent="0.25">
      <c r="A367" s="573"/>
      <c r="B367" s="786"/>
      <c r="C367" s="515"/>
      <c r="D367" s="498"/>
      <c r="E367" s="498"/>
      <c r="F367" s="499"/>
      <c r="G367" s="206" t="s">
        <v>80</v>
      </c>
      <c r="H367" s="363"/>
      <c r="I367" s="363"/>
      <c r="J367" s="363"/>
      <c r="K367" s="363"/>
      <c r="L367" s="363"/>
      <c r="M367" s="362"/>
      <c r="N367" s="352"/>
      <c r="O367" s="173"/>
      <c r="P367" s="173"/>
      <c r="Q367" s="173"/>
      <c r="R367" s="173"/>
      <c r="S367" s="173"/>
      <c r="T367" s="173"/>
      <c r="U367" s="173"/>
      <c r="V367" s="173"/>
      <c r="W367" s="173"/>
      <c r="X367" s="173"/>
      <c r="Y367" s="173"/>
      <c r="Z367" s="173"/>
      <c r="AA367" s="173"/>
      <c r="AB367" s="173"/>
      <c r="AC367" s="173"/>
      <c r="AD367" s="173"/>
      <c r="AE367" s="173"/>
      <c r="AF367" s="173"/>
      <c r="AG367" s="173"/>
      <c r="AH367" s="173"/>
      <c r="AI367" s="256"/>
      <c r="AJ367" s="173"/>
      <c r="AK367" s="173"/>
      <c r="AL367" s="173"/>
      <c r="AM367" s="173"/>
      <c r="AN367" s="173"/>
      <c r="AO367" s="173"/>
      <c r="AP367" s="173"/>
      <c r="AQ367" s="173"/>
      <c r="AR367" s="173"/>
      <c r="AS367" s="173"/>
      <c r="AT367" s="173"/>
      <c r="AU367" s="173"/>
      <c r="AV367" s="173"/>
      <c r="AW367" s="173"/>
      <c r="AX367" s="173"/>
      <c r="AY367" s="173"/>
      <c r="AZ367" s="173"/>
      <c r="BA367" s="173"/>
      <c r="BB367" s="173"/>
      <c r="BC367" s="173"/>
      <c r="BD367" s="173"/>
      <c r="BE367" s="173"/>
      <c r="BF367" s="173"/>
      <c r="BG367" s="173"/>
      <c r="BH367" s="173"/>
      <c r="BI367" s="173"/>
      <c r="BJ367" s="173"/>
      <c r="BK367" s="173"/>
      <c r="BL367" s="173"/>
      <c r="BM367" s="175">
        <f>COUNTIF(O367:AA367,"E")</f>
        <v>0</v>
      </c>
      <c r="BN367" s="176">
        <f>COUNTIF(AB367:AM367,"E")</f>
        <v>0</v>
      </c>
      <c r="BO367" s="176">
        <f>COUNTIF(AN367:AZ367,"E")</f>
        <v>0</v>
      </c>
      <c r="BP367" s="176">
        <f>COUNTIF(BA367:BL367,"E")</f>
        <v>0</v>
      </c>
      <c r="BQ367" s="177">
        <f t="shared" si="190"/>
        <v>0</v>
      </c>
      <c r="BR367" s="303"/>
      <c r="BS367" s="303"/>
      <c r="BT367" s="303"/>
      <c r="BU367" s="303"/>
      <c r="BV367" s="303"/>
      <c r="BW367" s="149"/>
    </row>
    <row r="368" spans="1:75" s="205" customFormat="1" ht="15.75" hidden="1" customHeight="1" outlineLevel="2" x14ac:dyDescent="0.25">
      <c r="A368" s="573"/>
      <c r="B368" s="786"/>
      <c r="C368" s="515"/>
      <c r="D368" s="498"/>
      <c r="E368" s="746" t="s">
        <v>393</v>
      </c>
      <c r="F368" s="499" t="s">
        <v>394</v>
      </c>
      <c r="G368" s="206" t="s">
        <v>76</v>
      </c>
      <c r="H368" s="363" t="s">
        <v>77</v>
      </c>
      <c r="I368" s="363"/>
      <c r="J368" s="363"/>
      <c r="K368" s="363"/>
      <c r="L368" s="363" t="s">
        <v>93</v>
      </c>
      <c r="M368" s="361" t="s">
        <v>130</v>
      </c>
      <c r="N368" s="352" t="s">
        <v>79</v>
      </c>
      <c r="O368" s="211"/>
      <c r="P368" s="211"/>
      <c r="Q368" s="211"/>
      <c r="R368" s="211" t="s">
        <v>76</v>
      </c>
      <c r="S368" s="211"/>
      <c r="T368" s="211"/>
      <c r="U368" s="211"/>
      <c r="V368" s="211" t="s">
        <v>76</v>
      </c>
      <c r="W368" s="211"/>
      <c r="X368" s="211"/>
      <c r="Y368" s="211"/>
      <c r="Z368" s="211" t="s">
        <v>76</v>
      </c>
      <c r="AA368" s="211"/>
      <c r="AB368" s="211"/>
      <c r="AC368" s="211"/>
      <c r="AD368" s="211"/>
      <c r="AE368" s="211" t="s">
        <v>76</v>
      </c>
      <c r="AF368" s="211"/>
      <c r="AG368" s="211"/>
      <c r="AH368" s="211"/>
      <c r="AI368" s="211" t="s">
        <v>76</v>
      </c>
      <c r="AJ368" s="211"/>
      <c r="AK368" s="211"/>
      <c r="AL368" s="211"/>
      <c r="AM368" s="211" t="s">
        <v>76</v>
      </c>
      <c r="AN368" s="211"/>
      <c r="AO368" s="211"/>
      <c r="AP368" s="211"/>
      <c r="AQ368" s="211"/>
      <c r="AR368" s="211" t="s">
        <v>76</v>
      </c>
      <c r="AS368" s="211"/>
      <c r="AT368" s="211"/>
      <c r="AU368" s="211"/>
      <c r="AV368" s="211" t="s">
        <v>76</v>
      </c>
      <c r="AW368" s="211"/>
      <c r="AX368" s="211"/>
      <c r="AY368" s="211"/>
      <c r="AZ368" s="211" t="s">
        <v>76</v>
      </c>
      <c r="BA368" s="211"/>
      <c r="BB368" s="211"/>
      <c r="BC368" s="211"/>
      <c r="BD368" s="211" t="s">
        <v>76</v>
      </c>
      <c r="BE368" s="211"/>
      <c r="BF368" s="211"/>
      <c r="BG368" s="211"/>
      <c r="BH368" s="211" t="s">
        <v>76</v>
      </c>
      <c r="BI368" s="211"/>
      <c r="BJ368" s="211"/>
      <c r="BK368" s="211"/>
      <c r="BL368" s="211" t="s">
        <v>76</v>
      </c>
      <c r="BM368" s="171">
        <f>COUNTIF(O368:AA368,"P")</f>
        <v>3</v>
      </c>
      <c r="BN368" s="172">
        <f>COUNTIF(AD368:AO368,"P")</f>
        <v>3</v>
      </c>
      <c r="BO368" s="172">
        <f>COUNTIF(AQ368:BB368,"P")</f>
        <v>3</v>
      </c>
      <c r="BP368" s="172">
        <f>COUNTIF(BC368:BL368,"P")</f>
        <v>3</v>
      </c>
      <c r="BQ368" s="172">
        <f>SUM(BM368:BP368)</f>
        <v>12</v>
      </c>
      <c r="BR368" s="303">
        <f>+SUM(BM369)/(BM368)</f>
        <v>0</v>
      </c>
      <c r="BS368" s="303">
        <f>+SUM(BN369)/(BN368)</f>
        <v>0</v>
      </c>
      <c r="BT368" s="303">
        <f>+SUM(BO369)/(BO368)</f>
        <v>0</v>
      </c>
      <c r="BU368" s="303">
        <f>+SUM(BP369)/(BP368)</f>
        <v>0</v>
      </c>
      <c r="BV368" s="303">
        <f>+SUM(BQ369)/(BQ368)</f>
        <v>0</v>
      </c>
      <c r="BW368" s="149"/>
    </row>
    <row r="369" spans="1:75" s="205" customFormat="1" ht="15.75" hidden="1" customHeight="1" outlineLevel="2" x14ac:dyDescent="0.25">
      <c r="A369" s="573"/>
      <c r="B369" s="786"/>
      <c r="C369" s="515"/>
      <c r="D369" s="498"/>
      <c r="E369" s="746"/>
      <c r="F369" s="499"/>
      <c r="G369" s="206" t="s">
        <v>80</v>
      </c>
      <c r="H369" s="363"/>
      <c r="I369" s="363"/>
      <c r="J369" s="363"/>
      <c r="K369" s="363"/>
      <c r="L369" s="363"/>
      <c r="M369" s="362"/>
      <c r="N369" s="352"/>
      <c r="O369" s="173"/>
      <c r="P369" s="173"/>
      <c r="Q369" s="173"/>
      <c r="R369" s="173"/>
      <c r="S369" s="173"/>
      <c r="T369" s="173"/>
      <c r="U369" s="173"/>
      <c r="V369" s="173"/>
      <c r="W369" s="173"/>
      <c r="X369" s="173"/>
      <c r="Y369" s="173"/>
      <c r="Z369" s="173"/>
      <c r="AA369" s="173"/>
      <c r="AB369" s="173"/>
      <c r="AC369" s="173"/>
      <c r="AD369" s="173"/>
      <c r="AE369" s="173"/>
      <c r="AF369" s="173"/>
      <c r="AG369" s="173"/>
      <c r="AH369" s="173"/>
      <c r="AI369" s="173"/>
      <c r="AJ369" s="173"/>
      <c r="AK369" s="173"/>
      <c r="AL369" s="173"/>
      <c r="AM369" s="173"/>
      <c r="AN369" s="173"/>
      <c r="AO369" s="173"/>
      <c r="AP369" s="173"/>
      <c r="AQ369" s="173"/>
      <c r="AR369" s="173"/>
      <c r="AS369" s="173"/>
      <c r="AT369" s="173"/>
      <c r="AU369" s="173"/>
      <c r="AV369" s="173"/>
      <c r="AW369" s="173"/>
      <c r="AX369" s="173"/>
      <c r="AY369" s="173"/>
      <c r="AZ369" s="173"/>
      <c r="BA369" s="173"/>
      <c r="BB369" s="173"/>
      <c r="BC369" s="173"/>
      <c r="BD369" s="173"/>
      <c r="BE369" s="173"/>
      <c r="BF369" s="173"/>
      <c r="BG369" s="173"/>
      <c r="BH369" s="173"/>
      <c r="BI369" s="173"/>
      <c r="BJ369" s="173"/>
      <c r="BK369" s="173"/>
      <c r="BL369" s="173"/>
      <c r="BM369" s="175">
        <f>COUNTIF(O369:AA369,"E")</f>
        <v>0</v>
      </c>
      <c r="BN369" s="176">
        <f>COUNTIF(AB369:AM369,"E")</f>
        <v>0</v>
      </c>
      <c r="BO369" s="176">
        <f>COUNTIF(AN369:AZ369,"E")</f>
        <v>0</v>
      </c>
      <c r="BP369" s="176">
        <f>COUNTIF(BA369:BL369,"E")</f>
        <v>0</v>
      </c>
      <c r="BQ369" s="177">
        <f t="shared" si="190"/>
        <v>0</v>
      </c>
      <c r="BR369" s="303"/>
      <c r="BS369" s="303"/>
      <c r="BT369" s="303"/>
      <c r="BU369" s="303"/>
      <c r="BV369" s="303"/>
      <c r="BW369" s="149"/>
    </row>
    <row r="370" spans="1:75" s="205" customFormat="1" ht="15.75" hidden="1" customHeight="1" outlineLevel="2" x14ac:dyDescent="0.25">
      <c r="A370" s="573"/>
      <c r="B370" s="786"/>
      <c r="C370" s="515"/>
      <c r="D370" s="498"/>
      <c r="E370" s="498" t="s">
        <v>395</v>
      </c>
      <c r="F370" s="499" t="s">
        <v>396</v>
      </c>
      <c r="G370" s="206" t="s">
        <v>76</v>
      </c>
      <c r="H370" s="363" t="s">
        <v>77</v>
      </c>
      <c r="I370" s="363"/>
      <c r="J370" s="363"/>
      <c r="K370" s="363"/>
      <c r="L370" s="363" t="s">
        <v>93</v>
      </c>
      <c r="M370" s="361" t="s">
        <v>392</v>
      </c>
      <c r="N370" s="352" t="s">
        <v>79</v>
      </c>
      <c r="O370" s="211"/>
      <c r="P370" s="211"/>
      <c r="Q370" s="211"/>
      <c r="R370" s="211" t="s">
        <v>76</v>
      </c>
      <c r="S370" s="211"/>
      <c r="T370" s="211"/>
      <c r="U370" s="211"/>
      <c r="V370" s="211" t="s">
        <v>76</v>
      </c>
      <c r="W370" s="211"/>
      <c r="X370" s="211"/>
      <c r="Y370" s="211"/>
      <c r="Z370" s="211" t="s">
        <v>76</v>
      </c>
      <c r="AA370" s="211"/>
      <c r="AB370" s="211"/>
      <c r="AC370" s="211"/>
      <c r="AD370" s="211"/>
      <c r="AE370" s="211" t="s">
        <v>76</v>
      </c>
      <c r="AF370" s="211"/>
      <c r="AG370" s="211"/>
      <c r="AH370" s="211"/>
      <c r="AI370" s="211" t="s">
        <v>76</v>
      </c>
      <c r="AJ370" s="211"/>
      <c r="AK370" s="211"/>
      <c r="AL370" s="211"/>
      <c r="AM370" s="211" t="s">
        <v>76</v>
      </c>
      <c r="AN370" s="211"/>
      <c r="AO370" s="211"/>
      <c r="AP370" s="211"/>
      <c r="AQ370" s="211"/>
      <c r="AR370" s="211" t="s">
        <v>76</v>
      </c>
      <c r="AS370" s="211"/>
      <c r="AT370" s="211"/>
      <c r="AU370" s="211"/>
      <c r="AV370" s="211" t="s">
        <v>76</v>
      </c>
      <c r="AW370" s="211"/>
      <c r="AX370" s="211"/>
      <c r="AY370" s="211"/>
      <c r="AZ370" s="211" t="s">
        <v>76</v>
      </c>
      <c r="BA370" s="211"/>
      <c r="BB370" s="211"/>
      <c r="BC370" s="211"/>
      <c r="BD370" s="211" t="s">
        <v>76</v>
      </c>
      <c r="BE370" s="211"/>
      <c r="BF370" s="211"/>
      <c r="BG370" s="211"/>
      <c r="BH370" s="211" t="s">
        <v>76</v>
      </c>
      <c r="BI370" s="211"/>
      <c r="BJ370" s="211"/>
      <c r="BK370" s="211"/>
      <c r="BL370" s="211" t="s">
        <v>76</v>
      </c>
      <c r="BM370" s="171">
        <f>COUNTIF(O370:AA370,"P")</f>
        <v>3</v>
      </c>
      <c r="BN370" s="172">
        <f>COUNTIF(AB370:AM370,"P")</f>
        <v>3</v>
      </c>
      <c r="BO370" s="172">
        <f>COUNTIF(AN370:AZ370,"P")</f>
        <v>3</v>
      </c>
      <c r="BP370" s="172">
        <f>COUNTIF(BA370:BL370,"P")</f>
        <v>3</v>
      </c>
      <c r="BQ370" s="172">
        <f t="shared" si="190"/>
        <v>12</v>
      </c>
      <c r="BR370" s="303">
        <f>+SUM(BM371)/(BM370)</f>
        <v>0</v>
      </c>
      <c r="BS370" s="303">
        <f>+SUM(BN371)/(BN370)</f>
        <v>0</v>
      </c>
      <c r="BT370" s="303">
        <f>+SUM(BO371)/(BO370)</f>
        <v>0</v>
      </c>
      <c r="BU370" s="303">
        <f>+SUM(BP371)/(BP370)</f>
        <v>0</v>
      </c>
      <c r="BV370" s="303">
        <f>+SUM(BQ371)/(BQ370)</f>
        <v>0</v>
      </c>
      <c r="BW370" s="149"/>
    </row>
    <row r="371" spans="1:75" s="205" customFormat="1" ht="15.75" hidden="1" customHeight="1" outlineLevel="2" x14ac:dyDescent="0.25">
      <c r="A371" s="573"/>
      <c r="B371" s="786"/>
      <c r="C371" s="515"/>
      <c r="D371" s="498"/>
      <c r="E371" s="498"/>
      <c r="F371" s="499"/>
      <c r="G371" s="206" t="s">
        <v>80</v>
      </c>
      <c r="H371" s="363"/>
      <c r="I371" s="363"/>
      <c r="J371" s="363"/>
      <c r="K371" s="363"/>
      <c r="L371" s="363"/>
      <c r="M371" s="362"/>
      <c r="N371" s="352"/>
      <c r="O371" s="173"/>
      <c r="P371" s="173"/>
      <c r="Q371" s="173"/>
      <c r="R371" s="173"/>
      <c r="S371" s="173"/>
      <c r="T371" s="173"/>
      <c r="U371" s="173"/>
      <c r="V371" s="173"/>
      <c r="W371" s="173"/>
      <c r="X371" s="173"/>
      <c r="Y371" s="173"/>
      <c r="Z371" s="173"/>
      <c r="AA371" s="173"/>
      <c r="AB371" s="173"/>
      <c r="AC371" s="173"/>
      <c r="AD371" s="173"/>
      <c r="AE371" s="173"/>
      <c r="AF371" s="173"/>
      <c r="AG371" s="173"/>
      <c r="AH371" s="173"/>
      <c r="AI371" s="173"/>
      <c r="AJ371" s="173"/>
      <c r="AK371" s="173"/>
      <c r="AL371" s="173"/>
      <c r="AM371" s="173"/>
      <c r="AN371" s="173"/>
      <c r="AO371" s="173"/>
      <c r="AP371" s="173"/>
      <c r="AQ371" s="173"/>
      <c r="AR371" s="173"/>
      <c r="AS371" s="173"/>
      <c r="AT371" s="173"/>
      <c r="AU371" s="173"/>
      <c r="AV371" s="173"/>
      <c r="AW371" s="173"/>
      <c r="AX371" s="173"/>
      <c r="AY371" s="173"/>
      <c r="AZ371" s="173"/>
      <c r="BA371" s="173"/>
      <c r="BB371" s="173"/>
      <c r="BC371" s="173"/>
      <c r="BD371" s="173"/>
      <c r="BE371" s="173"/>
      <c r="BF371" s="173"/>
      <c r="BG371" s="173"/>
      <c r="BH371" s="173"/>
      <c r="BI371" s="173"/>
      <c r="BJ371" s="173"/>
      <c r="BK371" s="173"/>
      <c r="BL371" s="173"/>
      <c r="BM371" s="175">
        <f>COUNTIF(O371:AA371,"E")</f>
        <v>0</v>
      </c>
      <c r="BN371" s="176">
        <f>COUNTIF(AB371:AM371,"E")</f>
        <v>0</v>
      </c>
      <c r="BO371" s="176">
        <f>COUNTIF(AN371:AZ371,"E")</f>
        <v>0</v>
      </c>
      <c r="BP371" s="176">
        <f>COUNTIF(BA371:BL371,"E")</f>
        <v>0</v>
      </c>
      <c r="BQ371" s="177">
        <f t="shared" si="190"/>
        <v>0</v>
      </c>
      <c r="BR371" s="303"/>
      <c r="BS371" s="303"/>
      <c r="BT371" s="303"/>
      <c r="BU371" s="303"/>
      <c r="BV371" s="303"/>
      <c r="BW371" s="149"/>
    </row>
    <row r="372" spans="1:75" s="205" customFormat="1" ht="15.75" hidden="1" customHeight="1" outlineLevel="2" x14ac:dyDescent="0.25">
      <c r="A372" s="573"/>
      <c r="B372" s="786"/>
      <c r="C372" s="515"/>
      <c r="D372" s="498"/>
      <c r="E372" s="498" t="s">
        <v>397</v>
      </c>
      <c r="F372" s="499" t="s">
        <v>398</v>
      </c>
      <c r="G372" s="206" t="s">
        <v>76</v>
      </c>
      <c r="H372" s="363" t="s">
        <v>77</v>
      </c>
      <c r="I372" s="363"/>
      <c r="J372" s="363"/>
      <c r="K372" s="363"/>
      <c r="L372" s="363" t="s">
        <v>93</v>
      </c>
      <c r="M372" s="361" t="s">
        <v>392</v>
      </c>
      <c r="N372" s="352" t="s">
        <v>79</v>
      </c>
      <c r="O372" s="211"/>
      <c r="P372" s="211"/>
      <c r="Q372" s="211"/>
      <c r="R372" s="211"/>
      <c r="S372" s="211"/>
      <c r="T372" s="211"/>
      <c r="U372" s="211"/>
      <c r="V372" s="211"/>
      <c r="W372" s="211"/>
      <c r="X372" s="211"/>
      <c r="Y372" s="211"/>
      <c r="Z372" s="211"/>
      <c r="AA372" s="211"/>
      <c r="AB372" s="211" t="s">
        <v>76</v>
      </c>
      <c r="AC372" s="211"/>
      <c r="AD372" s="211"/>
      <c r="AE372" s="211"/>
      <c r="AF372" s="211"/>
      <c r="AG372" s="211"/>
      <c r="AH372" s="211"/>
      <c r="AI372" s="211"/>
      <c r="AJ372" s="211"/>
      <c r="AK372" s="211"/>
      <c r="AL372" s="211"/>
      <c r="AM372" s="211"/>
      <c r="AN372" s="211" t="s">
        <v>76</v>
      </c>
      <c r="AO372" s="211"/>
      <c r="AP372" s="211"/>
      <c r="AQ372" s="211"/>
      <c r="AR372" s="211"/>
      <c r="AS372" s="211"/>
      <c r="AT372" s="211"/>
      <c r="AU372" s="211"/>
      <c r="AV372" s="211"/>
      <c r="AW372" s="211"/>
      <c r="AX372" s="211"/>
      <c r="AY372" s="211"/>
      <c r="AZ372" s="211"/>
      <c r="BA372" s="211" t="s">
        <v>76</v>
      </c>
      <c r="BB372" s="211"/>
      <c r="BC372" s="211"/>
      <c r="BD372" s="211"/>
      <c r="BE372" s="211"/>
      <c r="BF372" s="211"/>
      <c r="BG372" s="211"/>
      <c r="BH372" s="211"/>
      <c r="BI372" s="211"/>
      <c r="BJ372" s="211"/>
      <c r="BK372" s="211" t="s">
        <v>76</v>
      </c>
      <c r="BL372" s="211"/>
      <c r="BM372" s="171">
        <f>COUNTIF(O372:AA372,"P")</f>
        <v>0</v>
      </c>
      <c r="BN372" s="172">
        <f>COUNTIF(AB372:AM372,"P")</f>
        <v>1</v>
      </c>
      <c r="BO372" s="172">
        <f>COUNTIF(AN372:AZ372,"P")</f>
        <v>1</v>
      </c>
      <c r="BP372" s="172">
        <f>COUNTIF(BA372:BL372,"P")</f>
        <v>2</v>
      </c>
      <c r="BQ372" s="172">
        <f t="shared" si="190"/>
        <v>4</v>
      </c>
      <c r="BR372" s="303" t="e">
        <f>+SUM(BM373)/(BM372)</f>
        <v>#DIV/0!</v>
      </c>
      <c r="BS372" s="303">
        <f>+SUM(BN373)/(BN372)</f>
        <v>0</v>
      </c>
      <c r="BT372" s="303">
        <f>+SUM(BO373)/(BO372)</f>
        <v>0</v>
      </c>
      <c r="BU372" s="303">
        <f>+SUM(BP373)/(BP372)</f>
        <v>0</v>
      </c>
      <c r="BV372" s="303">
        <f>+SUM(BQ373)/(BQ372)</f>
        <v>0</v>
      </c>
      <c r="BW372" s="149"/>
    </row>
    <row r="373" spans="1:75" s="205" customFormat="1" ht="15.75" hidden="1" customHeight="1" outlineLevel="2" x14ac:dyDescent="0.25">
      <c r="A373" s="573"/>
      <c r="B373" s="786"/>
      <c r="C373" s="515"/>
      <c r="D373" s="498"/>
      <c r="E373" s="498"/>
      <c r="F373" s="499"/>
      <c r="G373" s="206" t="s">
        <v>80</v>
      </c>
      <c r="H373" s="363"/>
      <c r="I373" s="363"/>
      <c r="J373" s="363"/>
      <c r="K373" s="363"/>
      <c r="L373" s="363"/>
      <c r="M373" s="362"/>
      <c r="N373" s="352"/>
      <c r="O373" s="173"/>
      <c r="P373" s="173"/>
      <c r="Q373" s="173"/>
      <c r="R373" s="173"/>
      <c r="S373" s="173"/>
      <c r="T373" s="173"/>
      <c r="U373" s="173"/>
      <c r="V373" s="173"/>
      <c r="W373" s="173"/>
      <c r="X373" s="173"/>
      <c r="Y373" s="173"/>
      <c r="Z373" s="173"/>
      <c r="AA373" s="173"/>
      <c r="AB373" s="173"/>
      <c r="AC373" s="173"/>
      <c r="AD373" s="173"/>
      <c r="AE373" s="173"/>
      <c r="AF373" s="173"/>
      <c r="AG373" s="173"/>
      <c r="AH373" s="173"/>
      <c r="AI373" s="173"/>
      <c r="AJ373" s="173"/>
      <c r="AK373" s="173"/>
      <c r="AL373" s="173"/>
      <c r="AM373" s="173"/>
      <c r="AN373" s="173"/>
      <c r="AO373" s="173"/>
      <c r="AP373" s="173"/>
      <c r="AQ373" s="173"/>
      <c r="AR373" s="173"/>
      <c r="AS373" s="173"/>
      <c r="AT373" s="173"/>
      <c r="AU373" s="173"/>
      <c r="AV373" s="173"/>
      <c r="AW373" s="173"/>
      <c r="AX373" s="173"/>
      <c r="AY373" s="173"/>
      <c r="AZ373" s="173"/>
      <c r="BA373" s="173"/>
      <c r="BB373" s="173"/>
      <c r="BC373" s="173"/>
      <c r="BD373" s="173"/>
      <c r="BE373" s="173"/>
      <c r="BF373" s="173"/>
      <c r="BG373" s="173"/>
      <c r="BH373" s="173"/>
      <c r="BI373" s="173"/>
      <c r="BJ373" s="173"/>
      <c r="BK373" s="173"/>
      <c r="BL373" s="173"/>
      <c r="BM373" s="175">
        <f>COUNTIF(O373:AA373,"E")</f>
        <v>0</v>
      </c>
      <c r="BN373" s="176">
        <f>COUNTIF(AB373:AM373,"E")</f>
        <v>0</v>
      </c>
      <c r="BO373" s="176">
        <f>COUNTIF(AN373:AZ373,"E")</f>
        <v>0</v>
      </c>
      <c r="BP373" s="176">
        <f>COUNTIF(BA373:BL373,"E")</f>
        <v>0</v>
      </c>
      <c r="BQ373" s="177">
        <f t="shared" si="190"/>
        <v>0</v>
      </c>
      <c r="BR373" s="303"/>
      <c r="BS373" s="303"/>
      <c r="BT373" s="303"/>
      <c r="BU373" s="303"/>
      <c r="BV373" s="303"/>
      <c r="BW373" s="149"/>
    </row>
    <row r="374" spans="1:75" s="205" customFormat="1" ht="18.75" customHeight="1" collapsed="1" x14ac:dyDescent="0.25">
      <c r="A374" s="573"/>
      <c r="B374" s="786"/>
      <c r="C374" s="516" t="s">
        <v>399</v>
      </c>
      <c r="D374" s="502" t="s">
        <v>661</v>
      </c>
      <c r="E374" s="503"/>
      <c r="F374" s="506" t="s">
        <v>400</v>
      </c>
      <c r="G374" s="206" t="s">
        <v>76</v>
      </c>
      <c r="H374" s="363" t="s">
        <v>77</v>
      </c>
      <c r="I374" s="363"/>
      <c r="J374" s="363"/>
      <c r="K374" s="363" t="s">
        <v>77</v>
      </c>
      <c r="L374" s="456" t="s">
        <v>77</v>
      </c>
      <c r="M374" s="361" t="s">
        <v>235</v>
      </c>
      <c r="N374" s="352" t="s">
        <v>79</v>
      </c>
      <c r="O374" s="165">
        <f>COUNTIF(O376:O381,"P")</f>
        <v>0</v>
      </c>
      <c r="P374" s="165">
        <f t="shared" ref="P374:BL374" si="191">COUNTIF(P376:P381,"P")</f>
        <v>0</v>
      </c>
      <c r="Q374" s="165">
        <f t="shared" si="191"/>
        <v>1</v>
      </c>
      <c r="R374" s="165">
        <f t="shared" si="191"/>
        <v>1</v>
      </c>
      <c r="S374" s="165">
        <f t="shared" si="191"/>
        <v>0</v>
      </c>
      <c r="T374" s="165">
        <f t="shared" si="191"/>
        <v>0</v>
      </c>
      <c r="U374" s="165">
        <f t="shared" si="191"/>
        <v>0</v>
      </c>
      <c r="V374" s="165">
        <f t="shared" si="191"/>
        <v>1</v>
      </c>
      <c r="W374" s="165">
        <f t="shared" si="191"/>
        <v>0</v>
      </c>
      <c r="X374" s="165">
        <f t="shared" si="191"/>
        <v>0</v>
      </c>
      <c r="Y374" s="165">
        <f t="shared" si="191"/>
        <v>0</v>
      </c>
      <c r="Z374" s="165">
        <f t="shared" si="191"/>
        <v>3</v>
      </c>
      <c r="AA374" s="165"/>
      <c r="AB374" s="165">
        <f t="shared" si="191"/>
        <v>0</v>
      </c>
      <c r="AC374" s="165">
        <f t="shared" si="191"/>
        <v>0</v>
      </c>
      <c r="AD374" s="165">
        <f t="shared" si="191"/>
        <v>0</v>
      </c>
      <c r="AE374" s="165">
        <f t="shared" si="191"/>
        <v>1</v>
      </c>
      <c r="AF374" s="165">
        <f t="shared" si="191"/>
        <v>0</v>
      </c>
      <c r="AG374" s="165">
        <f t="shared" si="191"/>
        <v>0</v>
      </c>
      <c r="AH374" s="165">
        <f t="shared" si="191"/>
        <v>0</v>
      </c>
      <c r="AI374" s="165">
        <f t="shared" si="191"/>
        <v>1</v>
      </c>
      <c r="AJ374" s="165">
        <f t="shared" si="191"/>
        <v>0</v>
      </c>
      <c r="AK374" s="165">
        <f t="shared" si="191"/>
        <v>1</v>
      </c>
      <c r="AL374" s="165">
        <f t="shared" si="191"/>
        <v>1</v>
      </c>
      <c r="AM374" s="165">
        <f t="shared" si="191"/>
        <v>2</v>
      </c>
      <c r="AN374" s="165">
        <f t="shared" si="191"/>
        <v>0</v>
      </c>
      <c r="AO374" s="165">
        <f t="shared" si="191"/>
        <v>0</v>
      </c>
      <c r="AP374" s="165">
        <f t="shared" si="191"/>
        <v>0</v>
      </c>
      <c r="AQ374" s="165">
        <f t="shared" si="191"/>
        <v>0</v>
      </c>
      <c r="AR374" s="165">
        <f t="shared" si="191"/>
        <v>1</v>
      </c>
      <c r="AS374" s="165">
        <f t="shared" si="191"/>
        <v>0</v>
      </c>
      <c r="AT374" s="165">
        <f t="shared" si="191"/>
        <v>0</v>
      </c>
      <c r="AU374" s="165">
        <f t="shared" si="191"/>
        <v>0</v>
      </c>
      <c r="AV374" s="165">
        <f t="shared" si="191"/>
        <v>1</v>
      </c>
      <c r="AW374" s="165">
        <f t="shared" si="191"/>
        <v>0</v>
      </c>
      <c r="AX374" s="165">
        <f t="shared" si="191"/>
        <v>0</v>
      </c>
      <c r="AY374" s="165">
        <f t="shared" si="191"/>
        <v>0</v>
      </c>
      <c r="AZ374" s="165">
        <f t="shared" si="191"/>
        <v>2</v>
      </c>
      <c r="BA374" s="165">
        <f t="shared" si="191"/>
        <v>0</v>
      </c>
      <c r="BB374" s="165">
        <f t="shared" si="191"/>
        <v>0</v>
      </c>
      <c r="BC374" s="165">
        <f t="shared" si="191"/>
        <v>0</v>
      </c>
      <c r="BD374" s="165">
        <f t="shared" si="191"/>
        <v>1</v>
      </c>
      <c r="BE374" s="165">
        <f t="shared" si="191"/>
        <v>0</v>
      </c>
      <c r="BF374" s="165">
        <f t="shared" si="191"/>
        <v>0</v>
      </c>
      <c r="BG374" s="165">
        <f t="shared" si="191"/>
        <v>0</v>
      </c>
      <c r="BH374" s="165">
        <f t="shared" si="191"/>
        <v>1</v>
      </c>
      <c r="BI374" s="165">
        <f t="shared" si="191"/>
        <v>0</v>
      </c>
      <c r="BJ374" s="165">
        <f t="shared" si="191"/>
        <v>0</v>
      </c>
      <c r="BK374" s="165">
        <f t="shared" si="191"/>
        <v>0</v>
      </c>
      <c r="BL374" s="165">
        <f t="shared" si="191"/>
        <v>2</v>
      </c>
      <c r="BM374" s="301">
        <f>+SUM(BM377+BM379+BM381+BM383+BM385+BM387+BM389+BM391+BM393)/SUM(BM376+BM378+BM380+BM382+BM384+BM386+BM388+BM390+BM392)</f>
        <v>0</v>
      </c>
      <c r="BN374" s="301">
        <f>+SUM(BN377+BN379+BN381+BN383+BN385+BN387+BN389+BN391+BN393)/SUM(BN376+BN378+BN380+BN382+BN384+BN386+BN388+BN390+BN392)</f>
        <v>0</v>
      </c>
      <c r="BO374" s="301">
        <f>+SUM(BO377+BO379+BO381+BO383+BO385+BO387+BO389+BO391+BO393)/SUM(BO376+BO378+BO380+BO382+BO384+BO386+BO388+BO390+BO392)</f>
        <v>0</v>
      </c>
      <c r="BP374" s="301">
        <f>+SUM(BP377+BP379+BP381+BP383+BP385+BP387+BP389+BP391+BP393)/SUM(BP376+BP378+BP380+BP382+BP384+BP386+BP388+BP390+BP392)</f>
        <v>0</v>
      </c>
      <c r="BQ374" s="301">
        <f>+SUM(BQ377+BQ379+BQ381+BQ383+BQ385+BQ387+BQ389+BQ391+BQ393)/SUM(BQ376+BQ378+BQ380+BQ382+BQ384+BQ386+BQ388+BQ390+BQ392)</f>
        <v>0</v>
      </c>
      <c r="BR374" s="301"/>
      <c r="BS374" s="301"/>
      <c r="BT374" s="301"/>
      <c r="BU374" s="301"/>
      <c r="BV374" s="301"/>
      <c r="BW374" s="149"/>
    </row>
    <row r="375" spans="1:75" s="205" customFormat="1" ht="18.75" customHeight="1" x14ac:dyDescent="0.25">
      <c r="A375" s="573"/>
      <c r="B375" s="786"/>
      <c r="C375" s="516"/>
      <c r="D375" s="504" t="s">
        <v>401</v>
      </c>
      <c r="E375" s="505"/>
      <c r="F375" s="506"/>
      <c r="G375" s="206" t="s">
        <v>80</v>
      </c>
      <c r="H375" s="353"/>
      <c r="I375" s="353"/>
      <c r="J375" s="353"/>
      <c r="K375" s="353"/>
      <c r="L375" s="456"/>
      <c r="M375" s="362"/>
      <c r="N375" s="352"/>
      <c r="O375" s="166">
        <f>COUNTIF(O376:O381,"E")</f>
        <v>0</v>
      </c>
      <c r="P375" s="166">
        <f t="shared" ref="P375:BL375" si="192">COUNTIF(P376:P381,"E")</f>
        <v>0</v>
      </c>
      <c r="Q375" s="166">
        <f t="shared" si="192"/>
        <v>0</v>
      </c>
      <c r="R375" s="166">
        <f t="shared" si="192"/>
        <v>0</v>
      </c>
      <c r="S375" s="166">
        <f t="shared" si="192"/>
        <v>0</v>
      </c>
      <c r="T375" s="166">
        <f t="shared" si="192"/>
        <v>0</v>
      </c>
      <c r="U375" s="166">
        <f t="shared" si="192"/>
        <v>0</v>
      </c>
      <c r="V375" s="166">
        <f t="shared" si="192"/>
        <v>0</v>
      </c>
      <c r="W375" s="166">
        <f t="shared" si="192"/>
        <v>0</v>
      </c>
      <c r="X375" s="166">
        <f t="shared" si="192"/>
        <v>0</v>
      </c>
      <c r="Y375" s="166">
        <f t="shared" si="192"/>
        <v>0</v>
      </c>
      <c r="Z375" s="166">
        <f t="shared" si="192"/>
        <v>0</v>
      </c>
      <c r="AA375" s="166"/>
      <c r="AB375" s="166">
        <f t="shared" si="192"/>
        <v>0</v>
      </c>
      <c r="AC375" s="166">
        <f t="shared" si="192"/>
        <v>0</v>
      </c>
      <c r="AD375" s="166">
        <f t="shared" si="192"/>
        <v>0</v>
      </c>
      <c r="AE375" s="166">
        <f t="shared" si="192"/>
        <v>0</v>
      </c>
      <c r="AF375" s="166">
        <f t="shared" si="192"/>
        <v>0</v>
      </c>
      <c r="AG375" s="166">
        <f t="shared" si="192"/>
        <v>0</v>
      </c>
      <c r="AH375" s="166">
        <f t="shared" si="192"/>
        <v>0</v>
      </c>
      <c r="AI375" s="166">
        <f t="shared" si="192"/>
        <v>0</v>
      </c>
      <c r="AJ375" s="166">
        <f t="shared" si="192"/>
        <v>0</v>
      </c>
      <c r="AK375" s="166">
        <f t="shared" si="192"/>
        <v>0</v>
      </c>
      <c r="AL375" s="166">
        <f t="shared" si="192"/>
        <v>0</v>
      </c>
      <c r="AM375" s="166">
        <f t="shared" si="192"/>
        <v>0</v>
      </c>
      <c r="AN375" s="166">
        <f t="shared" si="192"/>
        <v>0</v>
      </c>
      <c r="AO375" s="166">
        <f t="shared" si="192"/>
        <v>0</v>
      </c>
      <c r="AP375" s="166">
        <f t="shared" si="192"/>
        <v>0</v>
      </c>
      <c r="AQ375" s="166">
        <f t="shared" si="192"/>
        <v>0</v>
      </c>
      <c r="AR375" s="166">
        <f t="shared" si="192"/>
        <v>0</v>
      </c>
      <c r="AS375" s="166">
        <f t="shared" si="192"/>
        <v>0</v>
      </c>
      <c r="AT375" s="166">
        <f t="shared" si="192"/>
        <v>0</v>
      </c>
      <c r="AU375" s="166">
        <f t="shared" si="192"/>
        <v>0</v>
      </c>
      <c r="AV375" s="166">
        <f t="shared" si="192"/>
        <v>0</v>
      </c>
      <c r="AW375" s="166">
        <f t="shared" si="192"/>
        <v>0</v>
      </c>
      <c r="AX375" s="166">
        <f t="shared" si="192"/>
        <v>0</v>
      </c>
      <c r="AY375" s="166">
        <f t="shared" si="192"/>
        <v>0</v>
      </c>
      <c r="AZ375" s="166">
        <f t="shared" si="192"/>
        <v>0</v>
      </c>
      <c r="BA375" s="166">
        <f t="shared" si="192"/>
        <v>0</v>
      </c>
      <c r="BB375" s="166">
        <f t="shared" si="192"/>
        <v>0</v>
      </c>
      <c r="BC375" s="166">
        <f t="shared" si="192"/>
        <v>0</v>
      </c>
      <c r="BD375" s="166">
        <f t="shared" si="192"/>
        <v>0</v>
      </c>
      <c r="BE375" s="166">
        <f t="shared" si="192"/>
        <v>0</v>
      </c>
      <c r="BF375" s="166">
        <f t="shared" si="192"/>
        <v>0</v>
      </c>
      <c r="BG375" s="166">
        <f t="shared" si="192"/>
        <v>0</v>
      </c>
      <c r="BH375" s="166">
        <f t="shared" si="192"/>
        <v>0</v>
      </c>
      <c r="BI375" s="166">
        <f t="shared" si="192"/>
        <v>0</v>
      </c>
      <c r="BJ375" s="166">
        <f t="shared" si="192"/>
        <v>0</v>
      </c>
      <c r="BK375" s="166">
        <f t="shared" si="192"/>
        <v>0</v>
      </c>
      <c r="BL375" s="166">
        <f t="shared" si="192"/>
        <v>0</v>
      </c>
      <c r="BM375" s="302"/>
      <c r="BN375" s="302"/>
      <c r="BO375" s="302"/>
      <c r="BP375" s="302"/>
      <c r="BQ375" s="302"/>
      <c r="BR375" s="302"/>
      <c r="BS375" s="302"/>
      <c r="BT375" s="302"/>
      <c r="BU375" s="302"/>
      <c r="BV375" s="302"/>
      <c r="BW375" s="149"/>
    </row>
    <row r="376" spans="1:75" s="205" customFormat="1" ht="25.5" hidden="1" customHeight="1" outlineLevel="1" x14ac:dyDescent="0.25">
      <c r="A376" s="573"/>
      <c r="B376" s="786"/>
      <c r="C376" s="517" t="s">
        <v>402</v>
      </c>
      <c r="D376" s="406" t="s">
        <v>403</v>
      </c>
      <c r="E376" s="680" t="s">
        <v>404</v>
      </c>
      <c r="F376" s="555" t="s">
        <v>148</v>
      </c>
      <c r="G376" s="160" t="s">
        <v>76</v>
      </c>
      <c r="H376" s="363" t="s">
        <v>77</v>
      </c>
      <c r="I376" s="363"/>
      <c r="J376" s="363"/>
      <c r="K376" s="363"/>
      <c r="L376" s="363" t="s">
        <v>77</v>
      </c>
      <c r="M376" s="361" t="s">
        <v>235</v>
      </c>
      <c r="N376" s="352" t="s">
        <v>79</v>
      </c>
      <c r="O376" s="211"/>
      <c r="P376" s="211"/>
      <c r="Q376" s="211" t="s">
        <v>76</v>
      </c>
      <c r="R376" s="211" t="s">
        <v>76</v>
      </c>
      <c r="S376" s="211"/>
      <c r="T376" s="211"/>
      <c r="U376" s="211"/>
      <c r="V376" s="211" t="s">
        <v>76</v>
      </c>
      <c r="W376" s="211"/>
      <c r="X376" s="211"/>
      <c r="Y376" s="211"/>
      <c r="Z376" s="211" t="s">
        <v>76</v>
      </c>
      <c r="AA376" s="211"/>
      <c r="AB376" s="211"/>
      <c r="AC376" s="211"/>
      <c r="AD376" s="211"/>
      <c r="AE376" s="211" t="s">
        <v>76</v>
      </c>
      <c r="AF376" s="211"/>
      <c r="AG376" s="211"/>
      <c r="AH376" s="211"/>
      <c r="AI376" s="211" t="s">
        <v>76</v>
      </c>
      <c r="AJ376" s="211"/>
      <c r="AK376" s="211"/>
      <c r="AL376" s="211"/>
      <c r="AM376" s="211" t="s">
        <v>76</v>
      </c>
      <c r="AN376" s="211"/>
      <c r="AO376" s="211"/>
      <c r="AP376" s="211"/>
      <c r="AQ376" s="211"/>
      <c r="AR376" s="211" t="s">
        <v>76</v>
      </c>
      <c r="AS376" s="211"/>
      <c r="AT376" s="211"/>
      <c r="AU376" s="211"/>
      <c r="AV376" s="211" t="s">
        <v>76</v>
      </c>
      <c r="AW376" s="211"/>
      <c r="AX376" s="211"/>
      <c r="AY376" s="211"/>
      <c r="AZ376" s="211" t="s">
        <v>76</v>
      </c>
      <c r="BA376" s="211"/>
      <c r="BB376" s="211"/>
      <c r="BC376" s="211"/>
      <c r="BD376" s="211" t="s">
        <v>76</v>
      </c>
      <c r="BE376" s="211"/>
      <c r="BF376" s="211"/>
      <c r="BG376" s="211"/>
      <c r="BH376" s="211" t="s">
        <v>76</v>
      </c>
      <c r="BI376" s="211"/>
      <c r="BJ376" s="211"/>
      <c r="BK376" s="211"/>
      <c r="BL376" s="211" t="s">
        <v>76</v>
      </c>
      <c r="BM376" s="171">
        <f>COUNTIF(O376:AA376,"P")</f>
        <v>4</v>
      </c>
      <c r="BN376" s="172">
        <f>COUNTIF(AB376:AM376,"P")</f>
        <v>3</v>
      </c>
      <c r="BO376" s="172">
        <f>COUNTIF(AN376:AZ376,"P")</f>
        <v>3</v>
      </c>
      <c r="BP376" s="172">
        <f>COUNTIF(BA376:BL376,"P")</f>
        <v>3</v>
      </c>
      <c r="BQ376" s="172">
        <f t="shared" ref="BQ376:BQ381" si="193">SUM(BM376:BP376)</f>
        <v>13</v>
      </c>
      <c r="BR376" s="303">
        <f>+SUM(BM377)/(BM376)</f>
        <v>0</v>
      </c>
      <c r="BS376" s="303">
        <f>+SUM(BN377)/(BN376)</f>
        <v>0</v>
      </c>
      <c r="BT376" s="303">
        <f>+SUM(BO377)/(BO376)</f>
        <v>0</v>
      </c>
      <c r="BU376" s="303">
        <f>+SUM(BP377)/(BP376)</f>
        <v>0</v>
      </c>
      <c r="BV376" s="303">
        <f>+SUM(BQ377)/(BQ376)</f>
        <v>0</v>
      </c>
      <c r="BW376" s="149"/>
    </row>
    <row r="377" spans="1:75" s="205" customFormat="1" ht="15.75" hidden="1" customHeight="1" outlineLevel="1" x14ac:dyDescent="0.25">
      <c r="A377" s="573"/>
      <c r="B377" s="786"/>
      <c r="C377" s="517"/>
      <c r="D377" s="407"/>
      <c r="E377" s="757"/>
      <c r="F377" s="556"/>
      <c r="G377" s="160" t="s">
        <v>80</v>
      </c>
      <c r="H377" s="363"/>
      <c r="I377" s="363"/>
      <c r="J377" s="363"/>
      <c r="K377" s="363"/>
      <c r="L377" s="363"/>
      <c r="M377" s="362"/>
      <c r="N377" s="352"/>
      <c r="O377" s="173"/>
      <c r="P377" s="173"/>
      <c r="Q377" s="173"/>
      <c r="R377" s="173"/>
      <c r="S377" s="173"/>
      <c r="T377" s="173"/>
      <c r="U377" s="173"/>
      <c r="V377" s="173"/>
      <c r="W377" s="173"/>
      <c r="X377" s="173"/>
      <c r="Y377" s="173"/>
      <c r="Z377" s="173"/>
      <c r="AA377" s="173"/>
      <c r="AB377" s="173"/>
      <c r="AC377" s="173"/>
      <c r="AD377" s="173"/>
      <c r="AE377" s="173"/>
      <c r="AF377" s="173"/>
      <c r="AG377" s="173"/>
      <c r="AH377" s="173"/>
      <c r="AI377" s="173"/>
      <c r="AJ377" s="173"/>
      <c r="AK377" s="173"/>
      <c r="AL377" s="173"/>
      <c r="AM377" s="173"/>
      <c r="AN377" s="173"/>
      <c r="AO377" s="173"/>
      <c r="AP377" s="173"/>
      <c r="AQ377" s="173"/>
      <c r="AR377" s="173"/>
      <c r="AS377" s="173"/>
      <c r="AT377" s="173"/>
      <c r="AU377" s="173"/>
      <c r="AV377" s="173"/>
      <c r="AW377" s="173"/>
      <c r="AX377" s="173"/>
      <c r="AY377" s="173"/>
      <c r="AZ377" s="173"/>
      <c r="BA377" s="173"/>
      <c r="BB377" s="173"/>
      <c r="BC377" s="173"/>
      <c r="BD377" s="173"/>
      <c r="BE377" s="173"/>
      <c r="BF377" s="173"/>
      <c r="BG377" s="173"/>
      <c r="BH377" s="173"/>
      <c r="BI377" s="173"/>
      <c r="BJ377" s="173"/>
      <c r="BK377" s="173"/>
      <c r="BL377" s="173"/>
      <c r="BM377" s="175">
        <f>COUNTIF(O377:AA377,"E")</f>
        <v>0</v>
      </c>
      <c r="BN377" s="176">
        <f>COUNTIF(AB377:AM377,"E")</f>
        <v>0</v>
      </c>
      <c r="BO377" s="176">
        <f>COUNTIF(AN377:AZ377,"E")</f>
        <v>0</v>
      </c>
      <c r="BP377" s="176">
        <f>COUNTIF(BA377:BL377,"E")</f>
        <v>0</v>
      </c>
      <c r="BQ377" s="177">
        <f t="shared" si="193"/>
        <v>0</v>
      </c>
      <c r="BR377" s="303"/>
      <c r="BS377" s="303"/>
      <c r="BT377" s="303"/>
      <c r="BU377" s="303"/>
      <c r="BV377" s="303"/>
      <c r="BW377" s="149"/>
    </row>
    <row r="378" spans="1:75" s="205" customFormat="1" ht="21.75" hidden="1" customHeight="1" outlineLevel="1" x14ac:dyDescent="0.25">
      <c r="A378" s="576"/>
      <c r="B378" s="143"/>
      <c r="C378" s="517"/>
      <c r="D378" s="407"/>
      <c r="E378" s="449" t="s">
        <v>405</v>
      </c>
      <c r="F378" s="750" t="s">
        <v>148</v>
      </c>
      <c r="G378" s="160" t="s">
        <v>76</v>
      </c>
      <c r="H378" s="185"/>
      <c r="I378" s="185"/>
      <c r="J378" s="185"/>
      <c r="K378" s="185"/>
      <c r="L378" s="185"/>
      <c r="M378" s="361" t="s">
        <v>235</v>
      </c>
      <c r="N378" s="311" t="s">
        <v>295</v>
      </c>
      <c r="O378" s="211"/>
      <c r="P378" s="211"/>
      <c r="Q378" s="211"/>
      <c r="R378" s="211"/>
      <c r="S378" s="211"/>
      <c r="T378" s="211"/>
      <c r="U378" s="211"/>
      <c r="V378" s="211"/>
      <c r="W378" s="211"/>
      <c r="X378" s="211"/>
      <c r="Y378" s="211"/>
      <c r="Z378" s="211" t="s">
        <v>76</v>
      </c>
      <c r="AA378" s="211"/>
      <c r="AB378" s="211"/>
      <c r="AC378" s="211"/>
      <c r="AD378" s="211"/>
      <c r="AE378" s="211"/>
      <c r="AF378" s="211"/>
      <c r="AG378" s="211"/>
      <c r="AH378" s="211"/>
      <c r="AI378" s="211"/>
      <c r="AJ378" s="211"/>
      <c r="AK378" s="211"/>
      <c r="AL378" s="211"/>
      <c r="AM378" s="211" t="s">
        <v>76</v>
      </c>
      <c r="AN378" s="211"/>
      <c r="AO378" s="211"/>
      <c r="AP378" s="211"/>
      <c r="AQ378" s="211"/>
      <c r="AR378" s="211"/>
      <c r="AS378" s="211"/>
      <c r="AT378" s="211"/>
      <c r="AU378" s="211"/>
      <c r="AV378" s="211"/>
      <c r="AW378" s="211"/>
      <c r="AX378" s="211"/>
      <c r="AY378" s="211"/>
      <c r="AZ378" s="211" t="s">
        <v>76</v>
      </c>
      <c r="BA378" s="211"/>
      <c r="BB378" s="211"/>
      <c r="BC378" s="211"/>
      <c r="BD378" s="211"/>
      <c r="BE378" s="211"/>
      <c r="BF378" s="211"/>
      <c r="BG378" s="211"/>
      <c r="BH378" s="211"/>
      <c r="BI378" s="211"/>
      <c r="BJ378" s="211"/>
      <c r="BK378" s="211"/>
      <c r="BL378" s="211" t="s">
        <v>76</v>
      </c>
      <c r="BM378" s="171">
        <f>COUNTIF(O378:AA378,"P")</f>
        <v>1</v>
      </c>
      <c r="BN378" s="172">
        <f>COUNTIF(AB378:AM378,"P")</f>
        <v>1</v>
      </c>
      <c r="BO378" s="172">
        <f>COUNTIF(AN378:AZ378,"P")</f>
        <v>1</v>
      </c>
      <c r="BP378" s="172">
        <f>COUNTIF(BA378:BL378,"P")</f>
        <v>1</v>
      </c>
      <c r="BQ378" s="172">
        <f t="shared" si="193"/>
        <v>4</v>
      </c>
      <c r="BR378" s="303">
        <f>+SUM(BM379)/(BM378)</f>
        <v>0</v>
      </c>
      <c r="BS378" s="303">
        <f>+SUM(BN379)/(BN378)</f>
        <v>0</v>
      </c>
      <c r="BT378" s="303">
        <f>+SUM(BO379)/(BO378)</f>
        <v>0</v>
      </c>
      <c r="BU378" s="303">
        <f>+SUM(BP379)/(BP378)</f>
        <v>0</v>
      </c>
      <c r="BV378" s="303">
        <f>+SUM(BQ379)/(BQ378)</f>
        <v>0</v>
      </c>
      <c r="BW378" s="149"/>
    </row>
    <row r="379" spans="1:75" s="205" customFormat="1" ht="17.25" hidden="1" customHeight="1" outlineLevel="1" x14ac:dyDescent="0.25">
      <c r="A379" s="580"/>
      <c r="B379" s="143"/>
      <c r="C379" s="518"/>
      <c r="D379" s="407"/>
      <c r="E379" s="530"/>
      <c r="F379" s="751"/>
      <c r="G379" s="160" t="s">
        <v>80</v>
      </c>
      <c r="H379" s="185"/>
      <c r="I379" s="185"/>
      <c r="J379" s="185"/>
      <c r="K379" s="185"/>
      <c r="L379" s="185"/>
      <c r="M379" s="362"/>
      <c r="N379" s="312"/>
      <c r="O379" s="173"/>
      <c r="P379" s="173"/>
      <c r="Q379" s="173"/>
      <c r="R379" s="173"/>
      <c r="S379" s="173"/>
      <c r="T379" s="173"/>
      <c r="U379" s="173"/>
      <c r="V379" s="173"/>
      <c r="W379" s="173"/>
      <c r="X379" s="173"/>
      <c r="Y379" s="173"/>
      <c r="Z379" s="173"/>
      <c r="AA379" s="173"/>
      <c r="AB379" s="173"/>
      <c r="AC379" s="173"/>
      <c r="AD379" s="173"/>
      <c r="AE379" s="173"/>
      <c r="AF379" s="173"/>
      <c r="AG379" s="173"/>
      <c r="AH379" s="173"/>
      <c r="AI379" s="173"/>
      <c r="AJ379" s="173"/>
      <c r="AK379" s="173"/>
      <c r="AL379" s="173"/>
      <c r="AM379" s="173"/>
      <c r="AN379" s="173"/>
      <c r="AO379" s="173"/>
      <c r="AP379" s="173"/>
      <c r="AQ379" s="173"/>
      <c r="AR379" s="173"/>
      <c r="AS379" s="173"/>
      <c r="AT379" s="173"/>
      <c r="AU379" s="173"/>
      <c r="AV379" s="173"/>
      <c r="AW379" s="173"/>
      <c r="AX379" s="173"/>
      <c r="AY379" s="173"/>
      <c r="AZ379" s="173"/>
      <c r="BA379" s="173"/>
      <c r="BB379" s="173"/>
      <c r="BC379" s="173"/>
      <c r="BD379" s="173"/>
      <c r="BE379" s="173"/>
      <c r="BF379" s="173"/>
      <c r="BG379" s="173"/>
      <c r="BH379" s="173"/>
      <c r="BI379" s="173"/>
      <c r="BJ379" s="173"/>
      <c r="BK379" s="173"/>
      <c r="BL379" s="173"/>
      <c r="BM379" s="175">
        <f>COUNTIF(O379:AA379,"E")</f>
        <v>0</v>
      </c>
      <c r="BN379" s="176">
        <f>COUNTIF(AB379:AM379,"E")</f>
        <v>0</v>
      </c>
      <c r="BO379" s="176">
        <f>COUNTIF(AN379:AZ379,"E")</f>
        <v>0</v>
      </c>
      <c r="BP379" s="176">
        <f>COUNTIF(BA379:BL379,"E")</f>
        <v>0</v>
      </c>
      <c r="BQ379" s="177">
        <f t="shared" si="193"/>
        <v>0</v>
      </c>
      <c r="BR379" s="303"/>
      <c r="BS379" s="303"/>
      <c r="BT379" s="303"/>
      <c r="BU379" s="303"/>
      <c r="BV379" s="303"/>
      <c r="BW379" s="149"/>
    </row>
    <row r="380" spans="1:75" s="205" customFormat="1" ht="24.75" hidden="1" customHeight="1" outlineLevel="1" x14ac:dyDescent="0.25">
      <c r="A380" s="576"/>
      <c r="B380" s="143"/>
      <c r="C380" s="517"/>
      <c r="D380" s="407"/>
      <c r="E380" s="449" t="s">
        <v>406</v>
      </c>
      <c r="F380" s="259"/>
      <c r="G380" s="160" t="s">
        <v>76</v>
      </c>
      <c r="H380" s="185"/>
      <c r="I380" s="185"/>
      <c r="J380" s="185"/>
      <c r="K380" s="185"/>
      <c r="L380" s="185"/>
      <c r="M380" s="361" t="s">
        <v>235</v>
      </c>
      <c r="N380" s="311" t="s">
        <v>327</v>
      </c>
      <c r="O380" s="211"/>
      <c r="P380" s="211"/>
      <c r="Q380" s="211"/>
      <c r="R380" s="211"/>
      <c r="S380" s="211"/>
      <c r="T380" s="211"/>
      <c r="U380" s="211"/>
      <c r="V380" s="211"/>
      <c r="W380" s="211"/>
      <c r="X380" s="211"/>
      <c r="Y380" s="211"/>
      <c r="Z380" s="211" t="s">
        <v>76</v>
      </c>
      <c r="AA380" s="211"/>
      <c r="AB380" s="211"/>
      <c r="AC380" s="211"/>
      <c r="AD380" s="211"/>
      <c r="AE380" s="211"/>
      <c r="AF380" s="211"/>
      <c r="AG380" s="211"/>
      <c r="AH380" s="211"/>
      <c r="AI380" s="211"/>
      <c r="AJ380" s="211"/>
      <c r="AK380" s="211" t="s">
        <v>76</v>
      </c>
      <c r="AL380" s="211" t="s">
        <v>76</v>
      </c>
      <c r="AM380" s="211"/>
      <c r="AN380" s="211"/>
      <c r="AO380" s="211"/>
      <c r="AP380" s="211"/>
      <c r="AQ380" s="211"/>
      <c r="AR380" s="211"/>
      <c r="AS380" s="211"/>
      <c r="AT380" s="211"/>
      <c r="AU380" s="211"/>
      <c r="AV380" s="211"/>
      <c r="AW380" s="211"/>
      <c r="AX380" s="211"/>
      <c r="AY380" s="211"/>
      <c r="AZ380" s="211"/>
      <c r="BA380" s="211"/>
      <c r="BB380" s="211"/>
      <c r="BC380" s="211"/>
      <c r="BD380" s="211"/>
      <c r="BE380" s="211"/>
      <c r="BF380" s="211"/>
      <c r="BG380" s="211"/>
      <c r="BH380" s="211"/>
      <c r="BI380" s="211"/>
      <c r="BJ380" s="211"/>
      <c r="BK380" s="211"/>
      <c r="BL380" s="211"/>
      <c r="BM380" s="171">
        <f>COUNTIF(O380:AA380,"P")</f>
        <v>1</v>
      </c>
      <c r="BN380" s="172">
        <f>COUNTIF(AB380:AM380,"P")</f>
        <v>2</v>
      </c>
      <c r="BO380" s="172">
        <f>COUNTIF(AN380:AZ380,"P")</f>
        <v>0</v>
      </c>
      <c r="BP380" s="172">
        <f>COUNTIF(BA380:BL380,"P")</f>
        <v>0</v>
      </c>
      <c r="BQ380" s="172">
        <f t="shared" si="193"/>
        <v>3</v>
      </c>
      <c r="BR380" s="303">
        <f>+SUM(BM381)/(BM380)</f>
        <v>0</v>
      </c>
      <c r="BS380" s="303">
        <f>+SUM(BN381)/(BN380)</f>
        <v>0</v>
      </c>
      <c r="BT380" s="303" t="e">
        <f>+SUM(BO381)/(BO380)</f>
        <v>#DIV/0!</v>
      </c>
      <c r="BU380" s="303" t="e">
        <f>+SUM(BP381)/(BP380)</f>
        <v>#DIV/0!</v>
      </c>
      <c r="BV380" s="303">
        <f>+SUM(BQ381)/(BQ380)</f>
        <v>0</v>
      </c>
      <c r="BW380" s="149"/>
    </row>
    <row r="381" spans="1:75" s="205" customFormat="1" ht="27" hidden="1" customHeight="1" outlineLevel="1" x14ac:dyDescent="0.25">
      <c r="A381" s="580"/>
      <c r="B381" s="143"/>
      <c r="C381" s="518"/>
      <c r="D381" s="447"/>
      <c r="E381" s="530"/>
      <c r="F381" s="259" t="s">
        <v>204</v>
      </c>
      <c r="G381" s="160" t="s">
        <v>80</v>
      </c>
      <c r="H381" s="185"/>
      <c r="I381" s="185"/>
      <c r="J381" s="185"/>
      <c r="K381" s="185"/>
      <c r="L381" s="185"/>
      <c r="M381" s="362"/>
      <c r="N381" s="312"/>
      <c r="O381" s="173"/>
      <c r="P381" s="173"/>
      <c r="Q381" s="173"/>
      <c r="R381" s="173"/>
      <c r="S381" s="173"/>
      <c r="T381" s="173"/>
      <c r="U381" s="173"/>
      <c r="V381" s="173"/>
      <c r="W381" s="173"/>
      <c r="X381" s="173"/>
      <c r="Y381" s="173"/>
      <c r="Z381" s="173"/>
      <c r="AA381" s="173"/>
      <c r="AB381" s="173"/>
      <c r="AC381" s="173"/>
      <c r="AD381" s="173"/>
      <c r="AE381" s="173"/>
      <c r="AF381" s="173"/>
      <c r="AG381" s="173"/>
      <c r="AH381" s="173"/>
      <c r="AI381" s="173"/>
      <c r="AJ381" s="173"/>
      <c r="AK381" s="173"/>
      <c r="AL381" s="173"/>
      <c r="AM381" s="173"/>
      <c r="AN381" s="173"/>
      <c r="AO381" s="173"/>
      <c r="AP381" s="173"/>
      <c r="AQ381" s="173"/>
      <c r="AR381" s="173"/>
      <c r="AS381" s="173"/>
      <c r="AT381" s="173"/>
      <c r="AU381" s="173"/>
      <c r="AV381" s="173"/>
      <c r="AW381" s="173"/>
      <c r="AX381" s="173"/>
      <c r="AY381" s="173"/>
      <c r="AZ381" s="173"/>
      <c r="BA381" s="173"/>
      <c r="BB381" s="173"/>
      <c r="BC381" s="173"/>
      <c r="BD381" s="173"/>
      <c r="BE381" s="173"/>
      <c r="BF381" s="173"/>
      <c r="BG381" s="173"/>
      <c r="BH381" s="173"/>
      <c r="BI381" s="173"/>
      <c r="BJ381" s="173"/>
      <c r="BK381" s="173"/>
      <c r="BL381" s="173"/>
      <c r="BM381" s="175">
        <f>COUNTIF(O381:AA381,"E")</f>
        <v>0</v>
      </c>
      <c r="BN381" s="176">
        <f>COUNTIF(AB381:AM381,"E")</f>
        <v>0</v>
      </c>
      <c r="BO381" s="176">
        <f>COUNTIF(AN381:AZ381,"E")</f>
        <v>0</v>
      </c>
      <c r="BP381" s="176">
        <f>COUNTIF(BA381:BL381,"E")</f>
        <v>0</v>
      </c>
      <c r="BQ381" s="177">
        <f t="shared" si="193"/>
        <v>0</v>
      </c>
      <c r="BR381" s="303"/>
      <c r="BS381" s="303"/>
      <c r="BT381" s="303"/>
      <c r="BU381" s="303"/>
      <c r="BV381" s="303"/>
      <c r="BW381" s="149"/>
    </row>
    <row r="382" spans="1:75" s="205" customFormat="1" ht="19.5" customHeight="1" collapsed="1" x14ac:dyDescent="0.25">
      <c r="A382" s="733"/>
      <c r="B382" s="144"/>
      <c r="C382" s="260"/>
      <c r="D382" s="521" t="s">
        <v>662</v>
      </c>
      <c r="E382" s="522"/>
      <c r="F382" s="557" t="s">
        <v>407</v>
      </c>
      <c r="G382" s="160" t="s">
        <v>76</v>
      </c>
      <c r="H382" s="353" t="s">
        <v>77</v>
      </c>
      <c r="I382" s="353"/>
      <c r="J382" s="353" t="s">
        <v>77</v>
      </c>
      <c r="K382" s="353" t="s">
        <v>77</v>
      </c>
      <c r="L382" s="353" t="s">
        <v>77</v>
      </c>
      <c r="M382" s="361" t="s">
        <v>408</v>
      </c>
      <c r="N382" s="311" t="s">
        <v>409</v>
      </c>
      <c r="O382" s="161">
        <f t="shared" ref="O382:Z382" si="194">COUNTIF(O384:O433,"P")</f>
        <v>0</v>
      </c>
      <c r="P382" s="161">
        <f t="shared" si="194"/>
        <v>0</v>
      </c>
      <c r="Q382" s="161">
        <f t="shared" si="194"/>
        <v>3</v>
      </c>
      <c r="R382" s="161">
        <f t="shared" si="194"/>
        <v>5</v>
      </c>
      <c r="S382" s="161">
        <f t="shared" si="194"/>
        <v>2</v>
      </c>
      <c r="T382" s="161">
        <f t="shared" si="194"/>
        <v>1</v>
      </c>
      <c r="U382" s="161">
        <f t="shared" si="194"/>
        <v>5</v>
      </c>
      <c r="V382" s="161">
        <f t="shared" si="194"/>
        <v>6</v>
      </c>
      <c r="W382" s="161">
        <f t="shared" si="194"/>
        <v>5</v>
      </c>
      <c r="X382" s="161">
        <f t="shared" si="194"/>
        <v>3</v>
      </c>
      <c r="Y382" s="161">
        <f t="shared" si="194"/>
        <v>6</v>
      </c>
      <c r="Z382" s="161">
        <f t="shared" si="194"/>
        <v>5</v>
      </c>
      <c r="AA382" s="161"/>
      <c r="AB382" s="161">
        <f t="shared" ref="AB382:BD382" si="195">COUNTIF(AB384:AB433,"P")</f>
        <v>1</v>
      </c>
      <c r="AC382" s="161">
        <f t="shared" si="195"/>
        <v>0</v>
      </c>
      <c r="AD382" s="161">
        <f t="shared" si="195"/>
        <v>4</v>
      </c>
      <c r="AE382" s="161">
        <f t="shared" si="195"/>
        <v>7</v>
      </c>
      <c r="AF382" s="161">
        <f t="shared" si="195"/>
        <v>1</v>
      </c>
      <c r="AG382" s="161">
        <f t="shared" si="195"/>
        <v>0</v>
      </c>
      <c r="AH382" s="161">
        <f t="shared" si="195"/>
        <v>6</v>
      </c>
      <c r="AI382" s="161">
        <f t="shared" si="195"/>
        <v>6</v>
      </c>
      <c r="AJ382" s="161">
        <f t="shared" si="195"/>
        <v>3</v>
      </c>
      <c r="AK382" s="161">
        <f t="shared" si="195"/>
        <v>1</v>
      </c>
      <c r="AL382" s="161">
        <f t="shared" si="195"/>
        <v>4</v>
      </c>
      <c r="AM382" s="161">
        <f t="shared" si="195"/>
        <v>6</v>
      </c>
      <c r="AN382" s="161">
        <f t="shared" si="195"/>
        <v>1</v>
      </c>
      <c r="AO382" s="161">
        <f t="shared" si="195"/>
        <v>1</v>
      </c>
      <c r="AP382" s="161">
        <f>COUNTIF(AP384:AP433,"P")</f>
        <v>4</v>
      </c>
      <c r="AQ382" s="161">
        <f t="shared" si="195"/>
        <v>3</v>
      </c>
      <c r="AR382" s="161">
        <f t="shared" si="195"/>
        <v>3</v>
      </c>
      <c r="AS382" s="161">
        <f t="shared" si="195"/>
        <v>1</v>
      </c>
      <c r="AT382" s="161">
        <f t="shared" si="195"/>
        <v>1</v>
      </c>
      <c r="AU382" s="161">
        <f t="shared" si="195"/>
        <v>3</v>
      </c>
      <c r="AV382" s="161">
        <f>COUNTIF(AV384:AV433,"P")</f>
        <v>7</v>
      </c>
      <c r="AW382" s="161">
        <f t="shared" si="195"/>
        <v>2</v>
      </c>
      <c r="AX382" s="161">
        <f t="shared" si="195"/>
        <v>1</v>
      </c>
      <c r="AY382" s="161">
        <f>COUNTIF(AY384:AY433,"P")</f>
        <v>5</v>
      </c>
      <c r="AZ382" s="161">
        <f t="shared" si="195"/>
        <v>5</v>
      </c>
      <c r="BA382" s="161">
        <f t="shared" si="195"/>
        <v>1</v>
      </c>
      <c r="BB382" s="161">
        <f t="shared" si="195"/>
        <v>0</v>
      </c>
      <c r="BC382" s="161">
        <f t="shared" si="195"/>
        <v>3</v>
      </c>
      <c r="BD382" s="161">
        <f t="shared" si="195"/>
        <v>6</v>
      </c>
      <c r="BE382" s="161">
        <f t="shared" ref="BE382:BL382" si="196">COUNTIF(BE384:BE433,"P")</f>
        <v>1</v>
      </c>
      <c r="BF382" s="161">
        <f t="shared" si="196"/>
        <v>0</v>
      </c>
      <c r="BG382" s="161">
        <f t="shared" si="196"/>
        <v>5</v>
      </c>
      <c r="BH382" s="161">
        <f t="shared" si="196"/>
        <v>7</v>
      </c>
      <c r="BI382" s="161">
        <f t="shared" si="196"/>
        <v>3</v>
      </c>
      <c r="BJ382" s="161">
        <f t="shared" si="196"/>
        <v>1</v>
      </c>
      <c r="BK382" s="161">
        <f t="shared" si="196"/>
        <v>2</v>
      </c>
      <c r="BL382" s="161">
        <f t="shared" si="196"/>
        <v>5</v>
      </c>
      <c r="BM382" s="162">
        <f>+SUM(O382:AA382)</f>
        <v>41</v>
      </c>
      <c r="BN382" s="162">
        <f>+SUM(AB382:AM382)</f>
        <v>39</v>
      </c>
      <c r="BO382" s="162">
        <f>+SUM(AN382:AZ382)</f>
        <v>37</v>
      </c>
      <c r="BP382" s="162">
        <f>+SUM(BA382:BL382)</f>
        <v>34</v>
      </c>
      <c r="BQ382" s="68">
        <f>+BM382+BN382+BO382+BP382</f>
        <v>151</v>
      </c>
      <c r="BR382" s="310">
        <f>+SUM(BM383)/(BM382)</f>
        <v>0</v>
      </c>
      <c r="BS382" s="310">
        <f>+SUM(BN383)/(BN382)</f>
        <v>0</v>
      </c>
      <c r="BT382" s="310">
        <f>+SUM(BO383)/(BO382)</f>
        <v>0</v>
      </c>
      <c r="BU382" s="310">
        <f>+SUM(BP383)/(BP382)</f>
        <v>0</v>
      </c>
      <c r="BV382" s="310">
        <f>+SUM(BQ383)/(BQ382)</f>
        <v>0</v>
      </c>
      <c r="BW382" s="149"/>
    </row>
    <row r="383" spans="1:75" s="205" customFormat="1" ht="19.5" customHeight="1" thickBot="1" x14ac:dyDescent="0.3">
      <c r="A383" s="734"/>
      <c r="B383" s="144"/>
      <c r="C383" s="454"/>
      <c r="D383" s="523"/>
      <c r="E383" s="752"/>
      <c r="F383" s="558"/>
      <c r="G383" s="160" t="s">
        <v>80</v>
      </c>
      <c r="H383" s="356"/>
      <c r="I383" s="356"/>
      <c r="J383" s="356"/>
      <c r="K383" s="356"/>
      <c r="L383" s="356"/>
      <c r="M383" s="362"/>
      <c r="N383" s="312"/>
      <c r="O383" s="166">
        <f t="shared" ref="O383:Z383" si="197">COUNTIF(O384:O433,"E")</f>
        <v>0</v>
      </c>
      <c r="P383" s="166">
        <f t="shared" si="197"/>
        <v>0</v>
      </c>
      <c r="Q383" s="166">
        <f t="shared" si="197"/>
        <v>0</v>
      </c>
      <c r="R383" s="166">
        <f t="shared" si="197"/>
        <v>0</v>
      </c>
      <c r="S383" s="166">
        <f t="shared" si="197"/>
        <v>0</v>
      </c>
      <c r="T383" s="166">
        <f t="shared" si="197"/>
        <v>0</v>
      </c>
      <c r="U383" s="166">
        <f t="shared" si="197"/>
        <v>0</v>
      </c>
      <c r="V383" s="166">
        <f t="shared" si="197"/>
        <v>0</v>
      </c>
      <c r="W383" s="166">
        <f t="shared" si="197"/>
        <v>0</v>
      </c>
      <c r="X383" s="166">
        <f t="shared" si="197"/>
        <v>0</v>
      </c>
      <c r="Y383" s="166">
        <f t="shared" si="197"/>
        <v>0</v>
      </c>
      <c r="Z383" s="166">
        <f t="shared" si="197"/>
        <v>0</v>
      </c>
      <c r="AA383" s="166"/>
      <c r="AB383" s="166">
        <f t="shared" ref="AB383:BD383" si="198">COUNTIF(AB384:AB433,"E")</f>
        <v>0</v>
      </c>
      <c r="AC383" s="166">
        <f t="shared" si="198"/>
        <v>0</v>
      </c>
      <c r="AD383" s="166">
        <f t="shared" si="198"/>
        <v>0</v>
      </c>
      <c r="AE383" s="166">
        <f t="shared" si="198"/>
        <v>0</v>
      </c>
      <c r="AF383" s="166">
        <f t="shared" si="198"/>
        <v>0</v>
      </c>
      <c r="AG383" s="166">
        <f t="shared" si="198"/>
        <v>0</v>
      </c>
      <c r="AH383" s="166">
        <f t="shared" si="198"/>
        <v>0</v>
      </c>
      <c r="AI383" s="166">
        <f t="shared" si="198"/>
        <v>0</v>
      </c>
      <c r="AJ383" s="166">
        <f t="shared" si="198"/>
        <v>0</v>
      </c>
      <c r="AK383" s="166">
        <f t="shared" si="198"/>
        <v>0</v>
      </c>
      <c r="AL383" s="166">
        <f t="shared" si="198"/>
        <v>0</v>
      </c>
      <c r="AM383" s="166">
        <f t="shared" si="198"/>
        <v>0</v>
      </c>
      <c r="AN383" s="166">
        <f t="shared" si="198"/>
        <v>0</v>
      </c>
      <c r="AO383" s="166">
        <f t="shared" si="198"/>
        <v>0</v>
      </c>
      <c r="AP383" s="166">
        <f>COUNTIF(AP384:AP433,"E")</f>
        <v>0</v>
      </c>
      <c r="AQ383" s="166">
        <f t="shared" si="198"/>
        <v>0</v>
      </c>
      <c r="AR383" s="166">
        <f t="shared" si="198"/>
        <v>0</v>
      </c>
      <c r="AS383" s="166">
        <f t="shared" si="198"/>
        <v>0</v>
      </c>
      <c r="AT383" s="166">
        <f t="shared" si="198"/>
        <v>0</v>
      </c>
      <c r="AU383" s="166">
        <f t="shared" si="198"/>
        <v>0</v>
      </c>
      <c r="AV383" s="166">
        <f>COUNTIF(AV384:AV433,"E")</f>
        <v>0</v>
      </c>
      <c r="AW383" s="166">
        <f t="shared" si="198"/>
        <v>0</v>
      </c>
      <c r="AX383" s="166">
        <f t="shared" si="198"/>
        <v>0</v>
      </c>
      <c r="AY383" s="166">
        <f>COUNTIF(AY384:AY433,"E")</f>
        <v>0</v>
      </c>
      <c r="AZ383" s="166">
        <f t="shared" si="198"/>
        <v>0</v>
      </c>
      <c r="BA383" s="166">
        <f t="shared" si="198"/>
        <v>0</v>
      </c>
      <c r="BB383" s="166">
        <f t="shared" si="198"/>
        <v>0</v>
      </c>
      <c r="BC383" s="166">
        <f t="shared" si="198"/>
        <v>0</v>
      </c>
      <c r="BD383" s="166">
        <f t="shared" si="198"/>
        <v>0</v>
      </c>
      <c r="BE383" s="166">
        <f t="shared" ref="BE383:BL383" si="199">COUNTIF(BE384:BE433,"E")</f>
        <v>0</v>
      </c>
      <c r="BF383" s="166">
        <f t="shared" si="199"/>
        <v>0</v>
      </c>
      <c r="BG383" s="166">
        <f t="shared" si="199"/>
        <v>0</v>
      </c>
      <c r="BH383" s="166">
        <f t="shared" si="199"/>
        <v>0</v>
      </c>
      <c r="BI383" s="166">
        <f t="shared" si="199"/>
        <v>0</v>
      </c>
      <c r="BJ383" s="166">
        <f t="shared" si="199"/>
        <v>0</v>
      </c>
      <c r="BK383" s="166">
        <f t="shared" si="199"/>
        <v>0</v>
      </c>
      <c r="BL383" s="166">
        <f t="shared" si="199"/>
        <v>0</v>
      </c>
      <c r="BM383" s="261">
        <f>+SUM(O383:AA383)</f>
        <v>0</v>
      </c>
      <c r="BN383" s="261">
        <f>+SUM(AB383:AM383)</f>
        <v>0</v>
      </c>
      <c r="BO383" s="261">
        <f>+SUM(AN383:AZ383)</f>
        <v>0</v>
      </c>
      <c r="BP383" s="261">
        <f>+SUM(BA383:BL383)</f>
        <v>0</v>
      </c>
      <c r="BQ383" s="261">
        <f>+BM383+BN383+BO383+BP383</f>
        <v>0</v>
      </c>
      <c r="BR383" s="310"/>
      <c r="BS383" s="310"/>
      <c r="BT383" s="310"/>
      <c r="BU383" s="310"/>
      <c r="BV383" s="310"/>
      <c r="BW383" s="149"/>
    </row>
    <row r="384" spans="1:75" s="205" customFormat="1" ht="22.5" hidden="1" customHeight="1" outlineLevel="1" x14ac:dyDescent="0.25">
      <c r="A384" s="749"/>
      <c r="B384" s="144"/>
      <c r="C384" s="454"/>
      <c r="D384" s="320" t="s">
        <v>663</v>
      </c>
      <c r="E384" s="321"/>
      <c r="F384" s="306" t="s">
        <v>410</v>
      </c>
      <c r="G384" s="160" t="s">
        <v>76</v>
      </c>
      <c r="H384" s="363" t="s">
        <v>77</v>
      </c>
      <c r="I384" s="363" t="s">
        <v>77</v>
      </c>
      <c r="J384" s="363"/>
      <c r="K384" s="363"/>
      <c r="L384" s="363" t="s">
        <v>77</v>
      </c>
      <c r="M384" s="361" t="s">
        <v>411</v>
      </c>
      <c r="N384" s="311" t="s">
        <v>409</v>
      </c>
      <c r="O384" s="211"/>
      <c r="P384" s="211"/>
      <c r="Q384" s="211"/>
      <c r="R384" s="211" t="s">
        <v>76</v>
      </c>
      <c r="S384" s="211"/>
      <c r="T384" s="211"/>
      <c r="U384" s="211"/>
      <c r="V384" s="211" t="s">
        <v>76</v>
      </c>
      <c r="W384" s="211"/>
      <c r="X384" s="211"/>
      <c r="Y384" s="211"/>
      <c r="Z384" s="211" t="s">
        <v>76</v>
      </c>
      <c r="AA384" s="211"/>
      <c r="AB384" s="211"/>
      <c r="AC384" s="211"/>
      <c r="AD384" s="211"/>
      <c r="AE384" s="211" t="s">
        <v>76</v>
      </c>
      <c r="AF384" s="211"/>
      <c r="AG384" s="211"/>
      <c r="AH384" s="211"/>
      <c r="AI384" s="211" t="s">
        <v>76</v>
      </c>
      <c r="AJ384" s="211"/>
      <c r="AK384" s="211"/>
      <c r="AL384" s="211"/>
      <c r="AM384" s="211" t="s">
        <v>76</v>
      </c>
      <c r="AN384" s="211"/>
      <c r="AO384" s="211"/>
      <c r="AP384" s="211"/>
      <c r="AQ384" s="211"/>
      <c r="AR384" s="211" t="s">
        <v>76</v>
      </c>
      <c r="AS384" s="211"/>
      <c r="AT384" s="211"/>
      <c r="AU384" s="211"/>
      <c r="AV384" s="211" t="s">
        <v>76</v>
      </c>
      <c r="AW384" s="211"/>
      <c r="AX384" s="211"/>
      <c r="AY384" s="211"/>
      <c r="AZ384" s="211" t="s">
        <v>76</v>
      </c>
      <c r="BA384" s="211"/>
      <c r="BB384" s="211"/>
      <c r="BC384" s="211"/>
      <c r="BD384" s="211" t="s">
        <v>76</v>
      </c>
      <c r="BE384" s="211"/>
      <c r="BF384" s="211"/>
      <c r="BG384" s="211"/>
      <c r="BH384" s="211" t="s">
        <v>76</v>
      </c>
      <c r="BI384" s="211"/>
      <c r="BJ384" s="211"/>
      <c r="BK384" s="211"/>
      <c r="BL384" s="211" t="s">
        <v>76</v>
      </c>
      <c r="BM384" s="171">
        <f>COUNTIF(O384:AA384,"P")</f>
        <v>3</v>
      </c>
      <c r="BN384" s="172">
        <f>COUNTIF(AB384:AM384,"P")</f>
        <v>3</v>
      </c>
      <c r="BO384" s="172">
        <f>COUNTIF(AN384:AZ384,"P")</f>
        <v>3</v>
      </c>
      <c r="BP384" s="172">
        <f>COUNTIF(BA384:BL384,"P")</f>
        <v>3</v>
      </c>
      <c r="BQ384" s="172">
        <f>SUM(BM384:BP384)</f>
        <v>12</v>
      </c>
      <c r="BR384" s="303">
        <f>+SUM(BM385)/(BM384)</f>
        <v>0</v>
      </c>
      <c r="BS384" s="303">
        <f>+SUM(BN385)/(BN384)</f>
        <v>0</v>
      </c>
      <c r="BT384" s="303">
        <f>+SUM(BO385)/(BO384)</f>
        <v>0</v>
      </c>
      <c r="BU384" s="303">
        <f>+SUM(BP385)/(BP384)</f>
        <v>0</v>
      </c>
      <c r="BV384" s="303">
        <f>+SUM(BQ385)/(BQ384)</f>
        <v>0</v>
      </c>
      <c r="BW384" s="149"/>
    </row>
    <row r="385" spans="1:78" s="205" customFormat="1" ht="22.5" hidden="1" customHeight="1" outlineLevel="1" thickBot="1" x14ac:dyDescent="0.3">
      <c r="A385" s="749"/>
      <c r="B385" s="144"/>
      <c r="C385" s="454"/>
      <c r="D385" s="322"/>
      <c r="E385" s="323"/>
      <c r="F385" s="307"/>
      <c r="G385" s="160" t="s">
        <v>80</v>
      </c>
      <c r="H385" s="363"/>
      <c r="I385" s="363"/>
      <c r="J385" s="363"/>
      <c r="K385" s="363"/>
      <c r="L385" s="363"/>
      <c r="M385" s="362"/>
      <c r="N385" s="312"/>
      <c r="O385" s="173"/>
      <c r="P385" s="173"/>
      <c r="Q385" s="173"/>
      <c r="R385" s="173"/>
      <c r="S385" s="173"/>
      <c r="T385" s="252"/>
      <c r="U385" s="252"/>
      <c r="V385" s="174"/>
      <c r="W385" s="173"/>
      <c r="X385" s="252"/>
      <c r="Y385" s="252"/>
      <c r="Z385" s="252"/>
      <c r="AA385" s="174"/>
      <c r="AB385" s="174"/>
      <c r="AC385" s="174"/>
      <c r="AD385" s="174"/>
      <c r="AE385" s="174"/>
      <c r="AF385" s="252"/>
      <c r="AG385" s="252"/>
      <c r="AH385" s="252"/>
      <c r="AI385" s="252"/>
      <c r="AJ385" s="252"/>
      <c r="AK385" s="252"/>
      <c r="AL385" s="252"/>
      <c r="AM385" s="252"/>
      <c r="AN385" s="252"/>
      <c r="AO385" s="252"/>
      <c r="AP385" s="252"/>
      <c r="AQ385" s="252"/>
      <c r="AR385" s="174"/>
      <c r="AS385" s="174"/>
      <c r="AT385" s="174"/>
      <c r="AU385" s="174"/>
      <c r="AV385" s="174"/>
      <c r="AW385" s="252"/>
      <c r="AX385" s="252"/>
      <c r="AY385" s="252"/>
      <c r="AZ385" s="252"/>
      <c r="BA385" s="252"/>
      <c r="BB385" s="252"/>
      <c r="BC385" s="174"/>
      <c r="BD385" s="252"/>
      <c r="BE385" s="252"/>
      <c r="BF385" s="252"/>
      <c r="BG385" s="252"/>
      <c r="BH385" s="252"/>
      <c r="BI385" s="252"/>
      <c r="BJ385" s="252"/>
      <c r="BK385" s="252"/>
      <c r="BL385" s="252"/>
      <c r="BM385" s="175">
        <f>COUNTIF(O385:AA385,"E")</f>
        <v>0</v>
      </c>
      <c r="BN385" s="176">
        <f>COUNTIF(AB385:AM385,"E")</f>
        <v>0</v>
      </c>
      <c r="BO385" s="176">
        <f>COUNTIF(AN385:AZ385,"E")</f>
        <v>0</v>
      </c>
      <c r="BP385" s="176">
        <f>COUNTIF(BA385:BL385,"E")</f>
        <v>0</v>
      </c>
      <c r="BQ385" s="177">
        <f>SUM(BM385:BP385)</f>
        <v>0</v>
      </c>
      <c r="BR385" s="303"/>
      <c r="BS385" s="303"/>
      <c r="BT385" s="303"/>
      <c r="BU385" s="303"/>
      <c r="BV385" s="303"/>
      <c r="BW385" s="149"/>
    </row>
    <row r="386" spans="1:78" s="205" customFormat="1" ht="26.25" hidden="1" customHeight="1" outlineLevel="1" x14ac:dyDescent="0.25">
      <c r="A386" s="749"/>
      <c r="B386" s="144"/>
      <c r="C386" s="454"/>
      <c r="D386" s="320" t="s">
        <v>412</v>
      </c>
      <c r="E386" s="321"/>
      <c r="F386" s="306" t="s">
        <v>410</v>
      </c>
      <c r="G386" s="160" t="s">
        <v>76</v>
      </c>
      <c r="H386" s="363" t="s">
        <v>77</v>
      </c>
      <c r="I386" s="363" t="s">
        <v>77</v>
      </c>
      <c r="J386" s="363" t="s">
        <v>77</v>
      </c>
      <c r="K386" s="363" t="s">
        <v>77</v>
      </c>
      <c r="L386" s="363" t="s">
        <v>77</v>
      </c>
      <c r="M386" s="361" t="s">
        <v>411</v>
      </c>
      <c r="N386" s="311" t="s">
        <v>409</v>
      </c>
      <c r="O386" s="211"/>
      <c r="P386" s="211"/>
      <c r="Q386" s="211" t="s">
        <v>76</v>
      </c>
      <c r="R386" s="211"/>
      <c r="S386" s="211"/>
      <c r="T386" s="211"/>
      <c r="U386" s="211"/>
      <c r="V386" s="211"/>
      <c r="W386" s="211"/>
      <c r="X386" s="211"/>
      <c r="Y386" s="211" t="s">
        <v>76</v>
      </c>
      <c r="Z386" s="211"/>
      <c r="AA386" s="211"/>
      <c r="AB386" s="211"/>
      <c r="AC386" s="211"/>
      <c r="AD386" s="211"/>
      <c r="AE386" s="211"/>
      <c r="AF386" s="211"/>
      <c r="AG386" s="211"/>
      <c r="AH386" s="211" t="s">
        <v>76</v>
      </c>
      <c r="AI386" s="211"/>
      <c r="AJ386" s="211"/>
      <c r="AK386" s="211"/>
      <c r="AL386" s="211"/>
      <c r="AM386" s="211"/>
      <c r="AN386" s="211"/>
      <c r="AO386" s="211"/>
      <c r="AP386" s="211"/>
      <c r="AQ386" s="211" t="s">
        <v>76</v>
      </c>
      <c r="AR386" s="211"/>
      <c r="AS386" s="211"/>
      <c r="AT386" s="211"/>
      <c r="AU386" s="211"/>
      <c r="AV386" s="211"/>
      <c r="AW386" s="211"/>
      <c r="AX386" s="211"/>
      <c r="AY386" s="211" t="s">
        <v>76</v>
      </c>
      <c r="AZ386" s="211"/>
      <c r="BA386" s="211"/>
      <c r="BB386" s="211"/>
      <c r="BC386" s="211"/>
      <c r="BD386" s="211"/>
      <c r="BE386" s="211"/>
      <c r="BF386" s="211"/>
      <c r="BG386" s="211" t="s">
        <v>76</v>
      </c>
      <c r="BH386" s="211"/>
      <c r="BI386" s="211"/>
      <c r="BJ386" s="211"/>
      <c r="BK386" s="211"/>
      <c r="BL386" s="211"/>
      <c r="BM386" s="171">
        <f>COUNTIF(O386:AA386,"P")</f>
        <v>2</v>
      </c>
      <c r="BN386" s="172">
        <f>COUNTIF(AB386:AM386,"P")</f>
        <v>1</v>
      </c>
      <c r="BO386" s="172">
        <f>COUNTIF(AN386:AZ386,"P")</f>
        <v>2</v>
      </c>
      <c r="BP386" s="172">
        <f>COUNTIF(BA386:BL386,"P")</f>
        <v>1</v>
      </c>
      <c r="BQ386" s="172">
        <f t="shared" ref="BQ386:BQ397" si="200">SUM(BM386:BP386)</f>
        <v>6</v>
      </c>
      <c r="BR386" s="303">
        <f>+SUM(BM387)/(BM386)</f>
        <v>0</v>
      </c>
      <c r="BS386" s="303">
        <f>+SUM(BN387)/(BN386)</f>
        <v>0</v>
      </c>
      <c r="BT386" s="303">
        <f>+SUM(BO387)/(BO386)</f>
        <v>0</v>
      </c>
      <c r="BU386" s="303">
        <f>+SUM(BP387)/(BP386)</f>
        <v>0</v>
      </c>
      <c r="BV386" s="303">
        <f>+SUM(BQ387)/(BQ386)</f>
        <v>0</v>
      </c>
      <c r="BW386" s="149"/>
    </row>
    <row r="387" spans="1:78" s="205" customFormat="1" ht="25.5" hidden="1" customHeight="1" outlineLevel="1" thickBot="1" x14ac:dyDescent="0.3">
      <c r="A387" s="749"/>
      <c r="B387" s="144"/>
      <c r="C387" s="454"/>
      <c r="D387" s="322"/>
      <c r="E387" s="323"/>
      <c r="F387" s="307"/>
      <c r="G387" s="160" t="s">
        <v>80</v>
      </c>
      <c r="H387" s="363"/>
      <c r="I387" s="363"/>
      <c r="J387" s="363"/>
      <c r="K387" s="363"/>
      <c r="L387" s="363"/>
      <c r="M387" s="362"/>
      <c r="N387" s="312"/>
      <c r="O387" s="173"/>
      <c r="P387" s="173"/>
      <c r="Q387" s="173"/>
      <c r="R387" s="173"/>
      <c r="S387" s="173"/>
      <c r="T387" s="252"/>
      <c r="U387" s="252"/>
      <c r="V387" s="174"/>
      <c r="W387" s="173"/>
      <c r="X387" s="252"/>
      <c r="Y387" s="252"/>
      <c r="Z387" s="252"/>
      <c r="AA387" s="174"/>
      <c r="AB387" s="174"/>
      <c r="AC387" s="174"/>
      <c r="AD387" s="174"/>
      <c r="AE387" s="174"/>
      <c r="AF387" s="252"/>
      <c r="AG387" s="252"/>
      <c r="AH387" s="252"/>
      <c r="AI387" s="252"/>
      <c r="AJ387" s="252"/>
      <c r="AK387" s="252"/>
      <c r="AL387" s="252"/>
      <c r="AM387" s="252"/>
      <c r="AN387" s="252"/>
      <c r="AO387" s="252"/>
      <c r="AP387" s="252"/>
      <c r="AQ387" s="252"/>
      <c r="AR387" s="174"/>
      <c r="AS387" s="174"/>
      <c r="AT387" s="174"/>
      <c r="AU387" s="174"/>
      <c r="AV387" s="174"/>
      <c r="AW387" s="252"/>
      <c r="AX387" s="174"/>
      <c r="AY387" s="252"/>
      <c r="AZ387" s="252"/>
      <c r="BA387" s="252"/>
      <c r="BB387" s="252"/>
      <c r="BC387" s="174"/>
      <c r="BD387" s="252"/>
      <c r="BE387" s="252"/>
      <c r="BF387" s="252"/>
      <c r="BG387" s="252"/>
      <c r="BH387" s="252"/>
      <c r="BI387" s="252"/>
      <c r="BJ387" s="252"/>
      <c r="BK387" s="252"/>
      <c r="BL387" s="252"/>
      <c r="BM387" s="175">
        <f>COUNTIF(O387:AA387,"E")</f>
        <v>0</v>
      </c>
      <c r="BN387" s="176">
        <f>COUNTIF(AB387:AM387,"E")</f>
        <v>0</v>
      </c>
      <c r="BO387" s="176">
        <f>COUNTIF(AN387:AZ387,"E")</f>
        <v>0</v>
      </c>
      <c r="BP387" s="176">
        <f>COUNTIF(BA387:BL387,"E")</f>
        <v>0</v>
      </c>
      <c r="BQ387" s="177">
        <f t="shared" si="200"/>
        <v>0</v>
      </c>
      <c r="BR387" s="303"/>
      <c r="BS387" s="303"/>
      <c r="BT387" s="303"/>
      <c r="BU387" s="303"/>
      <c r="BV387" s="303"/>
      <c r="BW387" s="149"/>
    </row>
    <row r="388" spans="1:78" s="149" customFormat="1" ht="19.5" hidden="1" customHeight="1" outlineLevel="1" x14ac:dyDescent="0.25">
      <c r="A388" s="749"/>
      <c r="B388" s="144"/>
      <c r="C388" s="454"/>
      <c r="D388" s="316" t="s">
        <v>413</v>
      </c>
      <c r="E388" s="317"/>
      <c r="F388" s="306" t="s">
        <v>414</v>
      </c>
      <c r="G388" s="160" t="s">
        <v>76</v>
      </c>
      <c r="H388" s="363" t="s">
        <v>77</v>
      </c>
      <c r="I388" s="363" t="s">
        <v>77</v>
      </c>
      <c r="J388" s="363"/>
      <c r="K388" s="363"/>
      <c r="L388" s="363" t="s">
        <v>77</v>
      </c>
      <c r="M388" s="361" t="s">
        <v>411</v>
      </c>
      <c r="N388" s="311" t="s">
        <v>409</v>
      </c>
      <c r="O388" s="211"/>
      <c r="P388" s="211"/>
      <c r="Q388" s="211"/>
      <c r="R388" s="211"/>
      <c r="S388" s="211"/>
      <c r="T388" s="211"/>
      <c r="U388" s="211"/>
      <c r="V388" s="211"/>
      <c r="W388" s="211" t="s">
        <v>76</v>
      </c>
      <c r="X388" s="211"/>
      <c r="Y388" s="211"/>
      <c r="Z388" s="211"/>
      <c r="AA388" s="211"/>
      <c r="AB388" s="211"/>
      <c r="AC388" s="211"/>
      <c r="AD388" s="211"/>
      <c r="AE388" s="211"/>
      <c r="AF388" s="211"/>
      <c r="AG388" s="211"/>
      <c r="AH388" s="211"/>
      <c r="AI388" s="211"/>
      <c r="AJ388" s="211"/>
      <c r="AK388" s="211"/>
      <c r="AL388" s="211"/>
      <c r="AM388" s="211"/>
      <c r="AN388" s="211"/>
      <c r="AO388" s="211"/>
      <c r="AP388" s="211"/>
      <c r="AQ388" s="211"/>
      <c r="AR388" s="211"/>
      <c r="AS388" s="211"/>
      <c r="AT388" s="211" t="s">
        <v>76</v>
      </c>
      <c r="AU388" s="211"/>
      <c r="AV388" s="211"/>
      <c r="AW388" s="211"/>
      <c r="AX388" s="211"/>
      <c r="AY388" s="211"/>
      <c r="AZ388" s="211"/>
      <c r="BA388" s="211"/>
      <c r="BB388" s="211"/>
      <c r="BC388" s="211"/>
      <c r="BD388" s="211"/>
      <c r="BE388" s="211"/>
      <c r="BF388" s="211"/>
      <c r="BG388" s="211"/>
      <c r="BH388" s="211"/>
      <c r="BI388" s="211"/>
      <c r="BJ388" s="211"/>
      <c r="BK388" s="211"/>
      <c r="BL388" s="211"/>
      <c r="BM388" s="171">
        <f>COUNTIF(O388:AA388,"P")</f>
        <v>1</v>
      </c>
      <c r="BN388" s="172">
        <f>COUNTIF(AB388:AM388,"P")</f>
        <v>0</v>
      </c>
      <c r="BO388" s="172">
        <f>COUNTIF(AN388:AZ388,"P")</f>
        <v>1</v>
      </c>
      <c r="BP388" s="172">
        <f>COUNTIF(BA388:BL388,"P")</f>
        <v>0</v>
      </c>
      <c r="BQ388" s="172">
        <f t="shared" si="200"/>
        <v>2</v>
      </c>
      <c r="BR388" s="303">
        <f>+SUM(BM389)/(BM388)</f>
        <v>0</v>
      </c>
      <c r="BS388" s="303" t="e">
        <f>+SUM(BN389)/(BN388)</f>
        <v>#DIV/0!</v>
      </c>
      <c r="BT388" s="303">
        <f>+SUM(BO389)/(BO388)</f>
        <v>0</v>
      </c>
      <c r="BU388" s="303" t="e">
        <f>+SUM(BP389)/(BP388)</f>
        <v>#DIV/0!</v>
      </c>
      <c r="BV388" s="303">
        <f>+SUM(BQ389)/(BQ388)</f>
        <v>0</v>
      </c>
      <c r="BX388" s="205"/>
      <c r="BY388" s="205"/>
      <c r="BZ388" s="205"/>
    </row>
    <row r="389" spans="1:78" s="149" customFormat="1" ht="19.5" hidden="1" customHeight="1" outlineLevel="1" thickBot="1" x14ac:dyDescent="0.3">
      <c r="A389" s="749"/>
      <c r="B389" s="144"/>
      <c r="C389" s="454"/>
      <c r="D389" s="318"/>
      <c r="E389" s="319"/>
      <c r="F389" s="307"/>
      <c r="G389" s="160" t="s">
        <v>80</v>
      </c>
      <c r="H389" s="363"/>
      <c r="I389" s="363"/>
      <c r="J389" s="363"/>
      <c r="K389" s="363"/>
      <c r="L389" s="363"/>
      <c r="M389" s="362"/>
      <c r="N389" s="312"/>
      <c r="O389" s="173"/>
      <c r="P389" s="173"/>
      <c r="Q389" s="173"/>
      <c r="R389" s="173"/>
      <c r="S389" s="173"/>
      <c r="T389" s="252"/>
      <c r="U389" s="252"/>
      <c r="V389" s="174"/>
      <c r="W389" s="173"/>
      <c r="X389" s="252"/>
      <c r="Y389" s="252"/>
      <c r="Z389" s="252"/>
      <c r="AA389" s="174"/>
      <c r="AB389" s="174"/>
      <c r="AC389" s="174"/>
      <c r="AD389" s="174"/>
      <c r="AE389" s="174"/>
      <c r="AF389" s="252"/>
      <c r="AG389" s="252"/>
      <c r="AH389" s="252"/>
      <c r="AI389" s="252"/>
      <c r="AJ389" s="252"/>
      <c r="AK389" s="252"/>
      <c r="AL389" s="252"/>
      <c r="AM389" s="252"/>
      <c r="AN389" s="252"/>
      <c r="AO389" s="252"/>
      <c r="AP389" s="252"/>
      <c r="AQ389" s="252"/>
      <c r="AR389" s="174"/>
      <c r="AS389" s="174"/>
      <c r="AT389" s="174"/>
      <c r="AU389" s="174"/>
      <c r="AV389" s="174"/>
      <c r="AW389" s="252"/>
      <c r="AX389" s="252"/>
      <c r="AY389" s="252"/>
      <c r="AZ389" s="252"/>
      <c r="BA389" s="252"/>
      <c r="BB389" s="252"/>
      <c r="BC389" s="174"/>
      <c r="BD389" s="252"/>
      <c r="BE389" s="252"/>
      <c r="BF389" s="252"/>
      <c r="BG389" s="252"/>
      <c r="BH389" s="252"/>
      <c r="BI389" s="252"/>
      <c r="BJ389" s="252"/>
      <c r="BK389" s="252"/>
      <c r="BL389" s="252"/>
      <c r="BM389" s="175">
        <f>COUNTIF(O389:AA389,"E")</f>
        <v>0</v>
      </c>
      <c r="BN389" s="176">
        <f>COUNTIF(AB389:AM389,"E")</f>
        <v>0</v>
      </c>
      <c r="BO389" s="176">
        <f>COUNTIF(AN389:AZ389,"E")</f>
        <v>0</v>
      </c>
      <c r="BP389" s="176">
        <f>COUNTIF(BA389:BL389,"E")</f>
        <v>0</v>
      </c>
      <c r="BQ389" s="177">
        <f t="shared" si="200"/>
        <v>0</v>
      </c>
      <c r="BR389" s="303"/>
      <c r="BS389" s="303"/>
      <c r="BT389" s="303"/>
      <c r="BU389" s="303"/>
      <c r="BV389" s="303"/>
      <c r="BX389" s="205"/>
      <c r="BY389" s="205"/>
      <c r="BZ389" s="205"/>
    </row>
    <row r="390" spans="1:78" s="205" customFormat="1" ht="19.5" hidden="1" customHeight="1" outlineLevel="1" x14ac:dyDescent="0.25">
      <c r="A390" s="749"/>
      <c r="B390" s="144"/>
      <c r="C390" s="454"/>
      <c r="D390" s="328" t="s">
        <v>664</v>
      </c>
      <c r="E390" s="329"/>
      <c r="F390" s="306" t="s">
        <v>415</v>
      </c>
      <c r="G390" s="160" t="s">
        <v>76</v>
      </c>
      <c r="H390" s="363" t="s">
        <v>77</v>
      </c>
      <c r="I390" s="363" t="s">
        <v>77</v>
      </c>
      <c r="J390" s="363"/>
      <c r="K390" s="363" t="s">
        <v>77</v>
      </c>
      <c r="L390" s="363" t="s">
        <v>77</v>
      </c>
      <c r="M390" s="361" t="s">
        <v>411</v>
      </c>
      <c r="N390" s="311" t="s">
        <v>409</v>
      </c>
      <c r="O390" s="211"/>
      <c r="P390" s="211"/>
      <c r="Q390" s="211"/>
      <c r="R390" s="211"/>
      <c r="S390" s="211"/>
      <c r="T390" s="211"/>
      <c r="U390" s="211" t="s">
        <v>76</v>
      </c>
      <c r="V390" s="211"/>
      <c r="W390" s="211"/>
      <c r="X390" s="211"/>
      <c r="Y390" s="211" t="s">
        <v>76</v>
      </c>
      <c r="Z390" s="211"/>
      <c r="AA390" s="211"/>
      <c r="AB390" s="211"/>
      <c r="AC390" s="211"/>
      <c r="AD390" s="211" t="s">
        <v>76</v>
      </c>
      <c r="AE390" s="211"/>
      <c r="AF390" s="211"/>
      <c r="AG390" s="211"/>
      <c r="AH390" s="211" t="s">
        <v>76</v>
      </c>
      <c r="AI390" s="211"/>
      <c r="AJ390" s="211"/>
      <c r="AK390" s="211"/>
      <c r="AL390" s="211" t="s">
        <v>76</v>
      </c>
      <c r="AM390" s="211"/>
      <c r="AN390" s="211"/>
      <c r="AO390" s="211"/>
      <c r="AP390" s="211" t="s">
        <v>76</v>
      </c>
      <c r="AQ390" s="211"/>
      <c r="AR390" s="211"/>
      <c r="AS390" s="211"/>
      <c r="AT390" s="211"/>
      <c r="AU390" s="211" t="s">
        <v>76</v>
      </c>
      <c r="AV390" s="211"/>
      <c r="AW390" s="211"/>
      <c r="AX390" s="211"/>
      <c r="AY390" s="211" t="s">
        <v>76</v>
      </c>
      <c r="AZ390" s="211"/>
      <c r="BA390" s="211"/>
      <c r="BB390" s="211"/>
      <c r="BC390" s="211" t="s">
        <v>76</v>
      </c>
      <c r="BD390" s="211"/>
      <c r="BE390" s="211"/>
      <c r="BF390" s="211"/>
      <c r="BG390" s="211" t="s">
        <v>76</v>
      </c>
      <c r="BH390" s="211"/>
      <c r="BI390" s="211"/>
      <c r="BJ390" s="211"/>
      <c r="BK390" s="211"/>
      <c r="BL390" s="211"/>
      <c r="BM390" s="171">
        <f>COUNTIF(O390:AA390,"P")</f>
        <v>2</v>
      </c>
      <c r="BN390" s="172">
        <f>COUNTIF(AB390:AM390,"P")</f>
        <v>3</v>
      </c>
      <c r="BO390" s="172">
        <f>COUNTIF(AN390:AZ390,"P")</f>
        <v>3</v>
      </c>
      <c r="BP390" s="172">
        <f>COUNTIF(BA390:BL390,"P")</f>
        <v>2</v>
      </c>
      <c r="BQ390" s="172">
        <f t="shared" si="200"/>
        <v>10</v>
      </c>
      <c r="BR390" s="303">
        <f>+SUM(BM391)/(BM390)</f>
        <v>0</v>
      </c>
      <c r="BS390" s="303">
        <f>+SUM(BN391)/(BN390)</f>
        <v>0</v>
      </c>
      <c r="BT390" s="303">
        <f>+SUM(BO391)/(BO390)</f>
        <v>0</v>
      </c>
      <c r="BU390" s="303">
        <f>+SUM(BP391)/(BP390)</f>
        <v>0</v>
      </c>
      <c r="BV390" s="303">
        <f>+SUM(BQ391)/(BQ390)</f>
        <v>0</v>
      </c>
      <c r="BW390" s="149"/>
    </row>
    <row r="391" spans="1:78" s="205" customFormat="1" ht="19.5" hidden="1" customHeight="1" outlineLevel="1" thickBot="1" x14ac:dyDescent="0.3">
      <c r="A391" s="749"/>
      <c r="B391" s="144"/>
      <c r="C391" s="454"/>
      <c r="D391" s="330"/>
      <c r="E391" s="331"/>
      <c r="F391" s="307"/>
      <c r="G391" s="160" t="s">
        <v>80</v>
      </c>
      <c r="H391" s="363"/>
      <c r="I391" s="363"/>
      <c r="J391" s="363"/>
      <c r="K391" s="363"/>
      <c r="L391" s="363"/>
      <c r="M391" s="362"/>
      <c r="N391" s="312"/>
      <c r="O391" s="173"/>
      <c r="P391" s="173"/>
      <c r="Q391" s="173"/>
      <c r="R391" s="173"/>
      <c r="S391" s="173"/>
      <c r="T391" s="252"/>
      <c r="U391" s="252"/>
      <c r="V391" s="174"/>
      <c r="W391" s="173"/>
      <c r="X391" s="252"/>
      <c r="Y391" s="252"/>
      <c r="Z391" s="252"/>
      <c r="AA391" s="174"/>
      <c r="AB391" s="174"/>
      <c r="AC391" s="174"/>
      <c r="AD391" s="174"/>
      <c r="AE391" s="174"/>
      <c r="AF391" s="252"/>
      <c r="AG391" s="252"/>
      <c r="AH391" s="252"/>
      <c r="AI391" s="252"/>
      <c r="AJ391" s="252"/>
      <c r="AK391" s="252"/>
      <c r="AL391" s="252"/>
      <c r="AM391" s="252"/>
      <c r="AN391" s="252"/>
      <c r="AO391" s="252"/>
      <c r="AP391" s="252"/>
      <c r="AQ391" s="252"/>
      <c r="AR391" s="174"/>
      <c r="AS391" s="174"/>
      <c r="AT391" s="174"/>
      <c r="AU391" s="252"/>
      <c r="AV391" s="174"/>
      <c r="AW391" s="174"/>
      <c r="AX391" s="174"/>
      <c r="AY391" s="252"/>
      <c r="AZ391" s="174"/>
      <c r="BA391" s="174"/>
      <c r="BB391" s="174"/>
      <c r="BC391" s="252"/>
      <c r="BD391" s="174"/>
      <c r="BE391" s="252"/>
      <c r="BF391" s="174"/>
      <c r="BG391" s="252"/>
      <c r="BH391" s="252"/>
      <c r="BI391" s="252"/>
      <c r="BJ391" s="252"/>
      <c r="BK391" s="252"/>
      <c r="BL391" s="252"/>
      <c r="BM391" s="175">
        <f>COUNTIF(O391:AA391,"E")</f>
        <v>0</v>
      </c>
      <c r="BN391" s="176">
        <f>COUNTIF(AB391:AM391,"E")</f>
        <v>0</v>
      </c>
      <c r="BO391" s="176">
        <f>COUNTIF(AN391:AZ391,"E")</f>
        <v>0</v>
      </c>
      <c r="BP391" s="176">
        <f>COUNTIF(BA391:BL391,"E")</f>
        <v>0</v>
      </c>
      <c r="BQ391" s="177">
        <f t="shared" si="200"/>
        <v>0</v>
      </c>
      <c r="BR391" s="303"/>
      <c r="BS391" s="303"/>
      <c r="BT391" s="303"/>
      <c r="BU391" s="303"/>
      <c r="BV391" s="303"/>
      <c r="BW391" s="149"/>
    </row>
    <row r="392" spans="1:78" s="149" customFormat="1" ht="19.5" hidden="1" customHeight="1" outlineLevel="1" x14ac:dyDescent="0.25">
      <c r="A392" s="749"/>
      <c r="B392" s="144"/>
      <c r="C392" s="454"/>
      <c r="D392" s="320" t="s">
        <v>416</v>
      </c>
      <c r="E392" s="321"/>
      <c r="F392" s="306" t="s">
        <v>417</v>
      </c>
      <c r="G392" s="160" t="s">
        <v>76</v>
      </c>
      <c r="H392" s="363" t="s">
        <v>77</v>
      </c>
      <c r="I392" s="363" t="s">
        <v>77</v>
      </c>
      <c r="J392" s="363"/>
      <c r="K392" s="363"/>
      <c r="L392" s="363" t="s">
        <v>77</v>
      </c>
      <c r="M392" s="361" t="s">
        <v>411</v>
      </c>
      <c r="N392" s="311" t="s">
        <v>409</v>
      </c>
      <c r="O392" s="211"/>
      <c r="P392" s="211"/>
      <c r="Q392" s="211"/>
      <c r="R392" s="211"/>
      <c r="S392" s="211"/>
      <c r="T392" s="211"/>
      <c r="U392" s="211"/>
      <c r="V392" s="211"/>
      <c r="W392" s="211" t="s">
        <v>76</v>
      </c>
      <c r="X392" s="211" t="s">
        <v>76</v>
      </c>
      <c r="Y392" s="211"/>
      <c r="Z392" s="211"/>
      <c r="AA392" s="211"/>
      <c r="AB392" s="211"/>
      <c r="AC392" s="211"/>
      <c r="AD392" s="211"/>
      <c r="AE392" s="211"/>
      <c r="AF392" s="211"/>
      <c r="AG392" s="211"/>
      <c r="AH392" s="211"/>
      <c r="AI392" s="211"/>
      <c r="AJ392" s="211"/>
      <c r="AK392" s="211"/>
      <c r="AL392" s="211"/>
      <c r="AM392" s="211"/>
      <c r="AN392" s="211"/>
      <c r="AO392" s="211"/>
      <c r="AP392" s="211"/>
      <c r="AQ392" s="211"/>
      <c r="AR392" s="211"/>
      <c r="AS392" s="211"/>
      <c r="AT392" s="211"/>
      <c r="AU392" s="211"/>
      <c r="AV392" s="211"/>
      <c r="AW392" s="211"/>
      <c r="AX392" s="211"/>
      <c r="AY392" s="211"/>
      <c r="AZ392" s="211"/>
      <c r="BA392" s="211"/>
      <c r="BB392" s="211"/>
      <c r="BC392" s="211"/>
      <c r="BD392" s="211"/>
      <c r="BE392" s="211"/>
      <c r="BF392" s="211"/>
      <c r="BG392" s="211"/>
      <c r="BH392" s="211"/>
      <c r="BI392" s="211"/>
      <c r="BJ392" s="211"/>
      <c r="BK392" s="211"/>
      <c r="BL392" s="211"/>
      <c r="BM392" s="171">
        <f>COUNTIF(O392:AA392,"P")</f>
        <v>2</v>
      </c>
      <c r="BN392" s="172">
        <f>COUNTIF(AB392:AM392,"P")</f>
        <v>0</v>
      </c>
      <c r="BO392" s="172">
        <f>COUNTIF(AN392:AZ392,"P")</f>
        <v>0</v>
      </c>
      <c r="BP392" s="172">
        <f>COUNTIF(BA392:BL392,"P")</f>
        <v>0</v>
      </c>
      <c r="BQ392" s="172">
        <f t="shared" si="200"/>
        <v>2</v>
      </c>
      <c r="BR392" s="303">
        <f>+SUM(BM393)/(BM392)</f>
        <v>0</v>
      </c>
      <c r="BS392" s="303" t="e">
        <f>+SUM(BN393)/(BN392)</f>
        <v>#DIV/0!</v>
      </c>
      <c r="BT392" s="303" t="e">
        <f>+SUM(BO393)/(BO392)</f>
        <v>#DIV/0!</v>
      </c>
      <c r="BU392" s="303" t="e">
        <f>+SUM(BP393)/(BP392)</f>
        <v>#DIV/0!</v>
      </c>
      <c r="BV392" s="303">
        <f>+SUM(BQ393)/(BQ392)</f>
        <v>0</v>
      </c>
      <c r="BX392" s="205"/>
      <c r="BY392" s="205"/>
      <c r="BZ392" s="205"/>
    </row>
    <row r="393" spans="1:78" s="149" customFormat="1" ht="19.5" hidden="1" customHeight="1" outlineLevel="1" thickBot="1" x14ac:dyDescent="0.3">
      <c r="A393" s="749"/>
      <c r="B393" s="144"/>
      <c r="C393" s="454"/>
      <c r="D393" s="322"/>
      <c r="E393" s="323"/>
      <c r="F393" s="307"/>
      <c r="G393" s="160" t="s">
        <v>80</v>
      </c>
      <c r="H393" s="363"/>
      <c r="I393" s="363"/>
      <c r="J393" s="363"/>
      <c r="K393" s="363"/>
      <c r="L393" s="363"/>
      <c r="M393" s="362"/>
      <c r="N393" s="312"/>
      <c r="O393" s="173"/>
      <c r="P393" s="173"/>
      <c r="Q393" s="173"/>
      <c r="R393" s="173"/>
      <c r="S393" s="173"/>
      <c r="T393" s="252"/>
      <c r="U393" s="252"/>
      <c r="V393" s="174"/>
      <c r="W393" s="173"/>
      <c r="X393" s="252"/>
      <c r="Y393" s="252"/>
      <c r="Z393" s="252"/>
      <c r="AA393" s="174"/>
      <c r="AB393" s="174"/>
      <c r="AC393" s="174"/>
      <c r="AD393" s="174"/>
      <c r="AE393" s="174"/>
      <c r="AF393" s="252"/>
      <c r="AG393" s="252"/>
      <c r="AH393" s="252"/>
      <c r="AI393" s="252"/>
      <c r="AJ393" s="252"/>
      <c r="AK393" s="252"/>
      <c r="AL393" s="252"/>
      <c r="AM393" s="252"/>
      <c r="AN393" s="252"/>
      <c r="AO393" s="252"/>
      <c r="AP393" s="252"/>
      <c r="AQ393" s="252"/>
      <c r="AR393" s="174"/>
      <c r="AS393" s="174"/>
      <c r="AT393" s="174"/>
      <c r="AU393" s="252"/>
      <c r="AV393" s="174"/>
      <c r="AW393" s="174"/>
      <c r="AX393" s="174"/>
      <c r="AY393" s="252"/>
      <c r="AZ393" s="174"/>
      <c r="BA393" s="174"/>
      <c r="BB393" s="174"/>
      <c r="BC393" s="252"/>
      <c r="BD393" s="174"/>
      <c r="BE393" s="252"/>
      <c r="BF393" s="174"/>
      <c r="BG393" s="252"/>
      <c r="BH393" s="252"/>
      <c r="BI393" s="252"/>
      <c r="BJ393" s="252"/>
      <c r="BK393" s="252"/>
      <c r="BL393" s="252"/>
      <c r="BM393" s="175">
        <f>COUNTIF(O393:AA393,"E")</f>
        <v>0</v>
      </c>
      <c r="BN393" s="176">
        <f>COUNTIF(AB393:AM393,"E")</f>
        <v>0</v>
      </c>
      <c r="BO393" s="176">
        <f>COUNTIF(AN393:AZ393,"E")</f>
        <v>0</v>
      </c>
      <c r="BP393" s="176">
        <f>COUNTIF(BA393:BL393,"E")</f>
        <v>0</v>
      </c>
      <c r="BQ393" s="177">
        <f t="shared" si="200"/>
        <v>0</v>
      </c>
      <c r="BR393" s="303"/>
      <c r="BS393" s="303"/>
      <c r="BT393" s="303"/>
      <c r="BU393" s="303"/>
      <c r="BV393" s="303"/>
      <c r="BX393" s="205"/>
      <c r="BY393" s="205"/>
      <c r="BZ393" s="205"/>
    </row>
    <row r="394" spans="1:78" s="149" customFormat="1" ht="19.5" hidden="1" customHeight="1" outlineLevel="1" x14ac:dyDescent="0.25">
      <c r="A394" s="749"/>
      <c r="B394" s="144"/>
      <c r="C394" s="454"/>
      <c r="D394" s="320" t="s">
        <v>418</v>
      </c>
      <c r="E394" s="321"/>
      <c r="F394" s="306" t="s">
        <v>419</v>
      </c>
      <c r="G394" s="160" t="s">
        <v>76</v>
      </c>
      <c r="H394" s="363" t="s">
        <v>77</v>
      </c>
      <c r="I394" s="363" t="s">
        <v>77</v>
      </c>
      <c r="J394" s="363"/>
      <c r="K394" s="363" t="s">
        <v>77</v>
      </c>
      <c r="L394" s="363" t="s">
        <v>77</v>
      </c>
      <c r="M394" s="361" t="s">
        <v>411</v>
      </c>
      <c r="N394" s="311" t="s">
        <v>409</v>
      </c>
      <c r="O394" s="211"/>
      <c r="P394" s="211"/>
      <c r="Q394" s="211"/>
      <c r="R394" s="211"/>
      <c r="S394" s="211"/>
      <c r="T394" s="211"/>
      <c r="U394" s="211" t="s">
        <v>76</v>
      </c>
      <c r="V394" s="211"/>
      <c r="W394" s="211"/>
      <c r="X394" s="211"/>
      <c r="Y394" s="211" t="s">
        <v>76</v>
      </c>
      <c r="Z394" s="211"/>
      <c r="AA394" s="211"/>
      <c r="AB394" s="211"/>
      <c r="AC394" s="211"/>
      <c r="AD394" s="211" t="s">
        <v>76</v>
      </c>
      <c r="AE394" s="211"/>
      <c r="AF394" s="211"/>
      <c r="AG394" s="211"/>
      <c r="AH394" s="211" t="s">
        <v>76</v>
      </c>
      <c r="AI394" s="211"/>
      <c r="AJ394" s="211"/>
      <c r="AK394" s="211"/>
      <c r="AL394" s="211" t="s">
        <v>76</v>
      </c>
      <c r="AM394" s="211"/>
      <c r="AN394" s="211"/>
      <c r="AO394" s="211"/>
      <c r="AP394" s="211" t="s">
        <v>76</v>
      </c>
      <c r="AQ394" s="211"/>
      <c r="AR394" s="211"/>
      <c r="AS394" s="211"/>
      <c r="AT394" s="211"/>
      <c r="AU394" s="211" t="s">
        <v>76</v>
      </c>
      <c r="AV394" s="211"/>
      <c r="AW394" s="211"/>
      <c r="AX394" s="211"/>
      <c r="AY394" s="211" t="s">
        <v>76</v>
      </c>
      <c r="AZ394" s="211"/>
      <c r="BA394" s="211"/>
      <c r="BB394" s="211"/>
      <c r="BC394" s="211" t="s">
        <v>76</v>
      </c>
      <c r="BD394" s="211"/>
      <c r="BE394" s="211"/>
      <c r="BF394" s="211"/>
      <c r="BG394" s="211" t="s">
        <v>76</v>
      </c>
      <c r="BH394" s="211"/>
      <c r="BI394" s="211"/>
      <c r="BJ394" s="211"/>
      <c r="BK394" s="211"/>
      <c r="BL394" s="211"/>
      <c r="BM394" s="171">
        <f>COUNTIF(O394:AA394,"P")</f>
        <v>2</v>
      </c>
      <c r="BN394" s="172">
        <f>COUNTIF(AB394:AM394,"P")</f>
        <v>3</v>
      </c>
      <c r="BO394" s="172">
        <f>COUNTIF(AN394:AZ394,"P")</f>
        <v>3</v>
      </c>
      <c r="BP394" s="172">
        <f>COUNTIF(BA394:BL394,"P")</f>
        <v>2</v>
      </c>
      <c r="BQ394" s="172">
        <f t="shared" si="200"/>
        <v>10</v>
      </c>
      <c r="BR394" s="303">
        <f>+SUM(BM395)/(BM394)</f>
        <v>0</v>
      </c>
      <c r="BS394" s="303">
        <f>+SUM(BN395)/(BN394)</f>
        <v>0</v>
      </c>
      <c r="BT394" s="303">
        <f>+SUM(BO395)/(BO394)</f>
        <v>0</v>
      </c>
      <c r="BU394" s="303">
        <f>+SUM(BP395)/(BP394)</f>
        <v>0</v>
      </c>
      <c r="BV394" s="303">
        <f>+SUM(BQ395)/(BQ394)</f>
        <v>0</v>
      </c>
      <c r="BX394" s="205"/>
      <c r="BY394" s="205"/>
      <c r="BZ394" s="205"/>
    </row>
    <row r="395" spans="1:78" s="149" customFormat="1" ht="19.5" hidden="1" customHeight="1" outlineLevel="1" thickBot="1" x14ac:dyDescent="0.3">
      <c r="A395" s="749"/>
      <c r="B395" s="781"/>
      <c r="C395" s="454"/>
      <c r="D395" s="322"/>
      <c r="E395" s="323"/>
      <c r="F395" s="307"/>
      <c r="G395" s="160" t="s">
        <v>80</v>
      </c>
      <c r="H395" s="363"/>
      <c r="I395" s="363"/>
      <c r="J395" s="363"/>
      <c r="K395" s="363"/>
      <c r="L395" s="363"/>
      <c r="M395" s="362"/>
      <c r="N395" s="312"/>
      <c r="O395" s="173"/>
      <c r="P395" s="173"/>
      <c r="Q395" s="173"/>
      <c r="R395" s="173"/>
      <c r="S395" s="173"/>
      <c r="T395" s="252"/>
      <c r="U395" s="252"/>
      <c r="V395" s="174"/>
      <c r="W395" s="173"/>
      <c r="X395" s="252"/>
      <c r="Y395" s="252"/>
      <c r="Z395" s="252"/>
      <c r="AA395" s="174"/>
      <c r="AB395" s="174"/>
      <c r="AC395" s="174"/>
      <c r="AD395" s="174"/>
      <c r="AE395" s="174"/>
      <c r="AF395" s="252"/>
      <c r="AG395" s="252"/>
      <c r="AH395" s="252"/>
      <c r="AI395" s="252"/>
      <c r="AJ395" s="252"/>
      <c r="AK395" s="252"/>
      <c r="AL395" s="252"/>
      <c r="AM395" s="252"/>
      <c r="AN395" s="252"/>
      <c r="AO395" s="252"/>
      <c r="AP395" s="252"/>
      <c r="AQ395" s="252"/>
      <c r="AR395" s="174"/>
      <c r="AS395" s="174"/>
      <c r="AT395" s="174"/>
      <c r="AU395" s="174"/>
      <c r="AV395" s="174"/>
      <c r="AW395" s="174"/>
      <c r="AX395" s="174"/>
      <c r="AY395" s="174"/>
      <c r="AZ395" s="174"/>
      <c r="BA395" s="174"/>
      <c r="BB395" s="174"/>
      <c r="BC395" s="174"/>
      <c r="BD395" s="174"/>
      <c r="BE395" s="252"/>
      <c r="BF395" s="174"/>
      <c r="BG395" s="174"/>
      <c r="BH395" s="252"/>
      <c r="BI395" s="252"/>
      <c r="BJ395" s="252"/>
      <c r="BK395" s="252"/>
      <c r="BL395" s="252"/>
      <c r="BM395" s="175">
        <f>COUNTIF(O395:AA395,"E")</f>
        <v>0</v>
      </c>
      <c r="BN395" s="176">
        <f>COUNTIF(AB395:AM395,"E")</f>
        <v>0</v>
      </c>
      <c r="BO395" s="176">
        <f>COUNTIF(AN395:AZ395,"E")</f>
        <v>0</v>
      </c>
      <c r="BP395" s="176">
        <f>COUNTIF(BA395:BL395,"E")</f>
        <v>0</v>
      </c>
      <c r="BQ395" s="177">
        <f t="shared" si="200"/>
        <v>0</v>
      </c>
      <c r="BR395" s="303"/>
      <c r="BS395" s="303"/>
      <c r="BT395" s="303"/>
      <c r="BU395" s="303"/>
      <c r="BV395" s="303"/>
      <c r="BX395" s="205"/>
      <c r="BY395" s="205"/>
      <c r="BZ395" s="205"/>
    </row>
    <row r="396" spans="1:78" s="205" customFormat="1" ht="19.5" hidden="1" customHeight="1" outlineLevel="1" x14ac:dyDescent="0.25">
      <c r="A396" s="749"/>
      <c r="B396" s="781"/>
      <c r="C396" s="454"/>
      <c r="D396" s="320" t="s">
        <v>420</v>
      </c>
      <c r="E396" s="321"/>
      <c r="F396" s="306" t="s">
        <v>421</v>
      </c>
      <c r="G396" s="160" t="s">
        <v>76</v>
      </c>
      <c r="H396" s="363" t="s">
        <v>77</v>
      </c>
      <c r="I396" s="363" t="s">
        <v>77</v>
      </c>
      <c r="J396" s="363"/>
      <c r="K396" s="363" t="s">
        <v>77</v>
      </c>
      <c r="L396" s="363" t="s">
        <v>77</v>
      </c>
      <c r="M396" s="361" t="s">
        <v>411</v>
      </c>
      <c r="N396" s="311" t="s">
        <v>409</v>
      </c>
      <c r="O396" s="211"/>
      <c r="P396" s="211"/>
      <c r="Q396" s="211"/>
      <c r="R396" s="211"/>
      <c r="S396" s="211"/>
      <c r="T396" s="211"/>
      <c r="U396" s="211"/>
      <c r="V396" s="211"/>
      <c r="W396" s="211"/>
      <c r="X396" s="211"/>
      <c r="Y396" s="211"/>
      <c r="Z396" s="211"/>
      <c r="AA396" s="211"/>
      <c r="AB396" s="211"/>
      <c r="AC396" s="211"/>
      <c r="AD396" s="211"/>
      <c r="AE396" s="211" t="s">
        <v>76</v>
      </c>
      <c r="AF396" s="211"/>
      <c r="AG396" s="211"/>
      <c r="AH396" s="211"/>
      <c r="AI396" s="211"/>
      <c r="AJ396" s="211"/>
      <c r="AK396" s="211"/>
      <c r="AL396" s="211"/>
      <c r="AM396" s="211"/>
      <c r="AN396" s="211"/>
      <c r="AO396" s="211"/>
      <c r="AP396" s="211"/>
      <c r="AQ396" s="211"/>
      <c r="AR396" s="211"/>
      <c r="AS396" s="211"/>
      <c r="AT396" s="211"/>
      <c r="AU396" s="211"/>
      <c r="AV396" s="211" t="s">
        <v>76</v>
      </c>
      <c r="AW396" s="211"/>
      <c r="AX396" s="211"/>
      <c r="AY396" s="211"/>
      <c r="AZ396" s="211"/>
      <c r="BA396" s="211"/>
      <c r="BB396" s="211"/>
      <c r="BC396" s="211"/>
      <c r="BD396" s="211"/>
      <c r="BE396" s="211"/>
      <c r="BF396" s="211"/>
      <c r="BG396" s="211"/>
      <c r="BH396" s="211"/>
      <c r="BI396" s="211"/>
      <c r="BJ396" s="211"/>
      <c r="BK396" s="211"/>
      <c r="BL396" s="211" t="s">
        <v>76</v>
      </c>
      <c r="BM396" s="171">
        <f>COUNTIF(O396:AA396,"P")</f>
        <v>0</v>
      </c>
      <c r="BN396" s="172">
        <f>COUNTIF(AB396:AM396,"P")</f>
        <v>1</v>
      </c>
      <c r="BO396" s="172">
        <f>COUNTIF(AN396:AZ396,"P")</f>
        <v>1</v>
      </c>
      <c r="BP396" s="172">
        <f>COUNTIF(BA396:BL396,"P")</f>
        <v>1</v>
      </c>
      <c r="BQ396" s="172">
        <f t="shared" si="200"/>
        <v>3</v>
      </c>
      <c r="BR396" s="303" t="e">
        <f>+SUM(BM397)/(BM396)</f>
        <v>#DIV/0!</v>
      </c>
      <c r="BS396" s="303">
        <f>+SUM(BN397)/(BN396)</f>
        <v>0</v>
      </c>
      <c r="BT396" s="303">
        <f>+SUM(BO397)/(BO396)</f>
        <v>0</v>
      </c>
      <c r="BU396" s="303">
        <f>+SUM(BP397)/(BP396)</f>
        <v>0</v>
      </c>
      <c r="BV396" s="303">
        <f>+SUM(BQ397)/(BQ396)</f>
        <v>0</v>
      </c>
      <c r="BW396" s="149"/>
    </row>
    <row r="397" spans="1:78" s="205" customFormat="1" ht="19.5" hidden="1" customHeight="1" outlineLevel="1" thickBot="1" x14ac:dyDescent="0.3">
      <c r="A397" s="749"/>
      <c r="B397" s="781"/>
      <c r="C397" s="454"/>
      <c r="D397" s="322"/>
      <c r="E397" s="323"/>
      <c r="F397" s="307"/>
      <c r="G397" s="160" t="s">
        <v>80</v>
      </c>
      <c r="H397" s="363"/>
      <c r="I397" s="363"/>
      <c r="J397" s="363"/>
      <c r="K397" s="363"/>
      <c r="L397" s="363"/>
      <c r="M397" s="362"/>
      <c r="N397" s="312"/>
      <c r="O397" s="173"/>
      <c r="P397" s="173"/>
      <c r="Q397" s="173"/>
      <c r="R397" s="173"/>
      <c r="S397" s="173"/>
      <c r="T397" s="252"/>
      <c r="U397" s="252"/>
      <c r="V397" s="174"/>
      <c r="W397" s="173"/>
      <c r="X397" s="252"/>
      <c r="Y397" s="252"/>
      <c r="Z397" s="252"/>
      <c r="AA397" s="173"/>
      <c r="AB397" s="174"/>
      <c r="AC397" s="174"/>
      <c r="AD397" s="174"/>
      <c r="AE397" s="174"/>
      <c r="AF397" s="252"/>
      <c r="AG397" s="252"/>
      <c r="AH397" s="252"/>
      <c r="AI397" s="252"/>
      <c r="AJ397" s="252"/>
      <c r="AK397" s="252"/>
      <c r="AL397" s="252"/>
      <c r="AM397" s="252"/>
      <c r="AN397" s="252"/>
      <c r="AO397" s="252"/>
      <c r="AP397" s="252"/>
      <c r="AQ397" s="252"/>
      <c r="AR397" s="173"/>
      <c r="AS397" s="174"/>
      <c r="AT397" s="174"/>
      <c r="AU397" s="174"/>
      <c r="AV397" s="174"/>
      <c r="AW397" s="174"/>
      <c r="AX397" s="174"/>
      <c r="AY397" s="174"/>
      <c r="AZ397" s="174"/>
      <c r="BA397" s="174"/>
      <c r="BB397" s="174"/>
      <c r="BC397" s="174"/>
      <c r="BD397" s="174"/>
      <c r="BE397" s="252"/>
      <c r="BF397" s="174"/>
      <c r="BG397" s="174"/>
      <c r="BH397" s="252"/>
      <c r="BI397" s="252"/>
      <c r="BJ397" s="252"/>
      <c r="BK397" s="252"/>
      <c r="BL397" s="252"/>
      <c r="BM397" s="175">
        <f>COUNTIF(O397:AA397,"E")</f>
        <v>0</v>
      </c>
      <c r="BN397" s="176">
        <f>COUNTIF(AB397:AM397,"E")</f>
        <v>0</v>
      </c>
      <c r="BO397" s="176">
        <f>COUNTIF(AN397:AZ397,"E")</f>
        <v>0</v>
      </c>
      <c r="BP397" s="176">
        <f>COUNTIF(BA397:BL397,"E")</f>
        <v>0</v>
      </c>
      <c r="BQ397" s="177">
        <f t="shared" si="200"/>
        <v>0</v>
      </c>
      <c r="BR397" s="303"/>
      <c r="BS397" s="303"/>
      <c r="BT397" s="303"/>
      <c r="BU397" s="303"/>
      <c r="BV397" s="303"/>
      <c r="BW397" s="149"/>
    </row>
    <row r="398" spans="1:78" s="205" customFormat="1" ht="19.5" hidden="1" customHeight="1" outlineLevel="1" x14ac:dyDescent="0.25">
      <c r="A398" s="262"/>
      <c r="B398" s="781"/>
      <c r="C398" s="454"/>
      <c r="D398" s="320" t="s">
        <v>422</v>
      </c>
      <c r="E398" s="321"/>
      <c r="F398" s="306" t="s">
        <v>423</v>
      </c>
      <c r="G398" s="160" t="s">
        <v>76</v>
      </c>
      <c r="H398" s="363" t="s">
        <v>77</v>
      </c>
      <c r="I398" s="363" t="s">
        <v>77</v>
      </c>
      <c r="J398" s="363"/>
      <c r="K398" s="363"/>
      <c r="L398" s="363" t="s">
        <v>77</v>
      </c>
      <c r="M398" s="361" t="s">
        <v>411</v>
      </c>
      <c r="N398" s="311" t="s">
        <v>409</v>
      </c>
      <c r="O398" s="211"/>
      <c r="P398" s="211"/>
      <c r="Q398" s="211"/>
      <c r="R398" s="211"/>
      <c r="S398" s="211"/>
      <c r="T398" s="211"/>
      <c r="U398" s="211"/>
      <c r="V398" s="211"/>
      <c r="W398" s="211"/>
      <c r="X398" s="211"/>
      <c r="Y398" s="211" t="s">
        <v>76</v>
      </c>
      <c r="Z398" s="211"/>
      <c r="AA398" s="169"/>
      <c r="AB398" s="211"/>
      <c r="AC398" s="211"/>
      <c r="AD398" s="211"/>
      <c r="AE398" s="211"/>
      <c r="AF398" s="211"/>
      <c r="AG398" s="211"/>
      <c r="AH398" s="211"/>
      <c r="AI398" s="211"/>
      <c r="AJ398" s="211"/>
      <c r="AK398" s="211"/>
      <c r="AL398" s="211"/>
      <c r="AM398" s="211"/>
      <c r="AN398" s="211"/>
      <c r="AO398" s="211" t="s">
        <v>76</v>
      </c>
      <c r="AP398" s="211"/>
      <c r="AQ398" s="211"/>
      <c r="AR398" s="169"/>
      <c r="AS398" s="211"/>
      <c r="AT398" s="211"/>
      <c r="AU398" s="211"/>
      <c r="AV398" s="211"/>
      <c r="AW398" s="211"/>
      <c r="AX398" s="211"/>
      <c r="AY398" s="211"/>
      <c r="AZ398" s="211"/>
      <c r="BA398" s="211"/>
      <c r="BB398" s="211"/>
      <c r="BC398" s="211"/>
      <c r="BD398" s="211"/>
      <c r="BE398" s="211"/>
      <c r="BF398" s="211"/>
      <c r="BG398" s="211" t="s">
        <v>76</v>
      </c>
      <c r="BH398" s="211"/>
      <c r="BI398" s="211"/>
      <c r="BJ398" s="211"/>
      <c r="BK398" s="211"/>
      <c r="BL398" s="211"/>
      <c r="BM398" s="171">
        <f>COUNTIF(O398:AA398,"P")</f>
        <v>1</v>
      </c>
      <c r="BN398" s="172">
        <f>COUNTIF(AB398:AM398,"P")</f>
        <v>0</v>
      </c>
      <c r="BO398" s="172">
        <f>COUNTIF(AN398:AZ398,"P")</f>
        <v>1</v>
      </c>
      <c r="BP398" s="172">
        <f>COUNTIF(BA398:BL398,"P")</f>
        <v>1</v>
      </c>
      <c r="BQ398" s="172">
        <f t="shared" ref="BQ398:BQ405" si="201">SUM(BM398:BP398)</f>
        <v>3</v>
      </c>
      <c r="BR398" s="303">
        <f>+SUM(BM399)/(BM398)</f>
        <v>0</v>
      </c>
      <c r="BS398" s="303" t="e">
        <f>+SUM(BN399)/(BN398)</f>
        <v>#DIV/0!</v>
      </c>
      <c r="BT398" s="303">
        <f>+SUM(BO399)/(BO398)</f>
        <v>0</v>
      </c>
      <c r="BU398" s="303">
        <f>+SUM(BP399)/(BP398)</f>
        <v>0</v>
      </c>
      <c r="BV398" s="303">
        <f>+SUM(BQ399)/(BQ398)</f>
        <v>0</v>
      </c>
      <c r="BW398" s="149"/>
    </row>
    <row r="399" spans="1:78" s="205" customFormat="1" ht="19.5" hidden="1" customHeight="1" outlineLevel="1" thickBot="1" x14ac:dyDescent="0.3">
      <c r="A399" s="262"/>
      <c r="B399" s="781"/>
      <c r="C399" s="454"/>
      <c r="D399" s="322"/>
      <c r="E399" s="323"/>
      <c r="F399" s="307"/>
      <c r="G399" s="160" t="s">
        <v>80</v>
      </c>
      <c r="H399" s="363"/>
      <c r="I399" s="363"/>
      <c r="J399" s="363"/>
      <c r="K399" s="363"/>
      <c r="L399" s="363"/>
      <c r="M399" s="362"/>
      <c r="N399" s="312"/>
      <c r="O399" s="173"/>
      <c r="P399" s="173"/>
      <c r="Q399" s="173"/>
      <c r="R399" s="173"/>
      <c r="S399" s="173"/>
      <c r="T399" s="252"/>
      <c r="U399" s="252"/>
      <c r="V399" s="174"/>
      <c r="W399" s="173"/>
      <c r="X399" s="252"/>
      <c r="Y399" s="252"/>
      <c r="Z399" s="252"/>
      <c r="AA399" s="173"/>
      <c r="AB399" s="174"/>
      <c r="AC399" s="174"/>
      <c r="AD399" s="174"/>
      <c r="AE399" s="174"/>
      <c r="AF399" s="252"/>
      <c r="AG399" s="252"/>
      <c r="AH399" s="252"/>
      <c r="AI399" s="252"/>
      <c r="AJ399" s="252"/>
      <c r="AK399" s="252"/>
      <c r="AL399" s="252"/>
      <c r="AM399" s="252"/>
      <c r="AN399" s="252"/>
      <c r="AO399" s="252"/>
      <c r="AP399" s="252"/>
      <c r="AQ399" s="252"/>
      <c r="AR399" s="173"/>
      <c r="AS399" s="174"/>
      <c r="AT399" s="174"/>
      <c r="AU399" s="174"/>
      <c r="AV399" s="174"/>
      <c r="AW399" s="174"/>
      <c r="AX399" s="174"/>
      <c r="AY399" s="174"/>
      <c r="AZ399" s="174"/>
      <c r="BA399" s="174"/>
      <c r="BB399" s="174"/>
      <c r="BC399" s="174"/>
      <c r="BD399" s="174"/>
      <c r="BE399" s="252"/>
      <c r="BF399" s="174"/>
      <c r="BG399" s="174"/>
      <c r="BH399" s="252"/>
      <c r="BI399" s="252"/>
      <c r="BJ399" s="252"/>
      <c r="BK399" s="252"/>
      <c r="BL399" s="252"/>
      <c r="BM399" s="175">
        <f>COUNTIF(O399:AA399,"E")</f>
        <v>0</v>
      </c>
      <c r="BN399" s="176">
        <f>COUNTIF(AB399:AM399,"E")</f>
        <v>0</v>
      </c>
      <c r="BO399" s="176">
        <f>COUNTIF(AN399:AZ399,"E")</f>
        <v>0</v>
      </c>
      <c r="BP399" s="176">
        <f>COUNTIF(BA399:BL399,"E")</f>
        <v>0</v>
      </c>
      <c r="BQ399" s="177">
        <f t="shared" si="201"/>
        <v>0</v>
      </c>
      <c r="BR399" s="303"/>
      <c r="BS399" s="303"/>
      <c r="BT399" s="303"/>
      <c r="BU399" s="303"/>
      <c r="BV399" s="303"/>
      <c r="BW399" s="149"/>
    </row>
    <row r="400" spans="1:78" s="205" customFormat="1" ht="16.5" hidden="1" customHeight="1" outlineLevel="1" x14ac:dyDescent="0.25">
      <c r="A400" s="262"/>
      <c r="B400" s="781"/>
      <c r="C400" s="454"/>
      <c r="D400" s="320" t="s">
        <v>665</v>
      </c>
      <c r="E400" s="321"/>
      <c r="F400" s="313" t="s">
        <v>424</v>
      </c>
      <c r="G400" s="160" t="s">
        <v>76</v>
      </c>
      <c r="H400" s="363" t="s">
        <v>77</v>
      </c>
      <c r="I400" s="363" t="s">
        <v>77</v>
      </c>
      <c r="J400" s="363"/>
      <c r="K400" s="363"/>
      <c r="L400" s="363" t="s">
        <v>77</v>
      </c>
      <c r="M400" s="361" t="s">
        <v>411</v>
      </c>
      <c r="N400" s="311" t="s">
        <v>409</v>
      </c>
      <c r="O400" s="169"/>
      <c r="P400" s="169"/>
      <c r="Q400" s="169"/>
      <c r="R400" s="169" t="s">
        <v>76</v>
      </c>
      <c r="S400" s="169" t="s">
        <v>76</v>
      </c>
      <c r="T400" s="170"/>
      <c r="U400" s="170"/>
      <c r="V400" s="170"/>
      <c r="W400" s="169" t="s">
        <v>76</v>
      </c>
      <c r="X400" s="169"/>
      <c r="Y400" s="169"/>
      <c r="Z400" s="169"/>
      <c r="AA400" s="211"/>
      <c r="AB400" s="169" t="s">
        <v>76</v>
      </c>
      <c r="AC400" s="169"/>
      <c r="AD400" s="169"/>
      <c r="AE400" s="169"/>
      <c r="AF400" s="169" t="s">
        <v>76</v>
      </c>
      <c r="AG400" s="169"/>
      <c r="AH400" s="169"/>
      <c r="AI400" s="169"/>
      <c r="AJ400" s="169" t="s">
        <v>76</v>
      </c>
      <c r="AK400" s="169"/>
      <c r="AL400" s="169"/>
      <c r="AM400" s="169"/>
      <c r="AN400" s="169" t="s">
        <v>76</v>
      </c>
      <c r="AO400" s="169"/>
      <c r="AP400" s="169"/>
      <c r="AQ400" s="169"/>
      <c r="AR400" s="211"/>
      <c r="AS400" s="169" t="s">
        <v>76</v>
      </c>
      <c r="AT400" s="169"/>
      <c r="AU400" s="169"/>
      <c r="AV400" s="169"/>
      <c r="AW400" s="169" t="s">
        <v>76</v>
      </c>
      <c r="AX400" s="169"/>
      <c r="AY400" s="169"/>
      <c r="AZ400" s="169"/>
      <c r="BA400" s="170" t="s">
        <v>76</v>
      </c>
      <c r="BB400" s="170"/>
      <c r="BC400" s="170"/>
      <c r="BD400" s="169"/>
      <c r="BE400" s="169" t="s">
        <v>76</v>
      </c>
      <c r="BF400" s="169"/>
      <c r="BG400" s="169"/>
      <c r="BH400" s="169"/>
      <c r="BI400" s="169"/>
      <c r="BJ400" s="169"/>
      <c r="BK400" s="169"/>
      <c r="BL400" s="169"/>
      <c r="BM400" s="171">
        <f>COUNTIF(O400:AA400,"P")</f>
        <v>3</v>
      </c>
      <c r="BN400" s="172">
        <f>COUNTIF(AB400:AM400,"P")</f>
        <v>3</v>
      </c>
      <c r="BO400" s="172">
        <f>COUNTIF(AN400:AZ400,"P")</f>
        <v>3</v>
      </c>
      <c r="BP400" s="172">
        <f>COUNTIF(BA400:BL400,"P")</f>
        <v>2</v>
      </c>
      <c r="BQ400" s="172">
        <f t="shared" si="201"/>
        <v>11</v>
      </c>
      <c r="BR400" s="303">
        <f>+SUM(BM401)/(BM400)</f>
        <v>0</v>
      </c>
      <c r="BS400" s="303">
        <f>+SUM(BN401)/(BN400)</f>
        <v>0</v>
      </c>
      <c r="BT400" s="303">
        <f>+SUM(BO401)/(BO400)</f>
        <v>0</v>
      </c>
      <c r="BU400" s="303">
        <f>+SUM(BP401)/(BP400)</f>
        <v>0</v>
      </c>
      <c r="BV400" s="303">
        <f>+SUM(BQ401)/(BQ400)</f>
        <v>0</v>
      </c>
      <c r="BW400" s="149"/>
    </row>
    <row r="401" spans="1:75" s="205" customFormat="1" ht="16.5" hidden="1" customHeight="1" outlineLevel="1" thickBot="1" x14ac:dyDescent="0.3">
      <c r="A401" s="262"/>
      <c r="B401" s="781"/>
      <c r="C401" s="454"/>
      <c r="D401" s="322"/>
      <c r="E401" s="323"/>
      <c r="F401" s="314"/>
      <c r="G401" s="160" t="s">
        <v>80</v>
      </c>
      <c r="H401" s="363"/>
      <c r="I401" s="363"/>
      <c r="J401" s="363"/>
      <c r="K401" s="363"/>
      <c r="L401" s="363"/>
      <c r="M401" s="362"/>
      <c r="N401" s="312"/>
      <c r="O401" s="173"/>
      <c r="P401" s="173"/>
      <c r="Q401" s="173"/>
      <c r="R401" s="173"/>
      <c r="S401" s="173"/>
      <c r="T401" s="252"/>
      <c r="U401" s="252"/>
      <c r="V401" s="174"/>
      <c r="W401" s="173"/>
      <c r="X401" s="173"/>
      <c r="Y401" s="173"/>
      <c r="Z401" s="173"/>
      <c r="AA401" s="173"/>
      <c r="AB401" s="173"/>
      <c r="AC401" s="173"/>
      <c r="AD401" s="173"/>
      <c r="AE401" s="173"/>
      <c r="AF401" s="173"/>
      <c r="AG401" s="173"/>
      <c r="AH401" s="173"/>
      <c r="AI401" s="173"/>
      <c r="AJ401" s="173"/>
      <c r="AK401" s="173"/>
      <c r="AL401" s="173"/>
      <c r="AM401" s="173"/>
      <c r="AN401" s="173"/>
      <c r="AO401" s="173"/>
      <c r="AP401" s="173"/>
      <c r="AQ401" s="173"/>
      <c r="AR401" s="173"/>
      <c r="AS401" s="173"/>
      <c r="AT401" s="173"/>
      <c r="AU401" s="173"/>
      <c r="AV401" s="173"/>
      <c r="AW401" s="173"/>
      <c r="AX401" s="173"/>
      <c r="AY401" s="173"/>
      <c r="AZ401" s="173"/>
      <c r="BA401" s="174"/>
      <c r="BB401" s="174"/>
      <c r="BC401" s="174"/>
      <c r="BD401" s="174"/>
      <c r="BE401" s="173"/>
      <c r="BF401" s="173"/>
      <c r="BG401" s="173"/>
      <c r="BH401" s="173"/>
      <c r="BI401" s="173"/>
      <c r="BJ401" s="173"/>
      <c r="BK401" s="173"/>
      <c r="BL401" s="173"/>
      <c r="BM401" s="175">
        <f>COUNTIF(O401:AA401,"E")</f>
        <v>0</v>
      </c>
      <c r="BN401" s="176">
        <f>COUNTIF(AB401:AM401,"E")</f>
        <v>0</v>
      </c>
      <c r="BO401" s="176">
        <f>COUNTIF(AN401:AZ401,"E")</f>
        <v>0</v>
      </c>
      <c r="BP401" s="176">
        <f>COUNTIF(BA401:BL401,"E")</f>
        <v>0</v>
      </c>
      <c r="BQ401" s="177">
        <f t="shared" si="201"/>
        <v>0</v>
      </c>
      <c r="BR401" s="303"/>
      <c r="BS401" s="303"/>
      <c r="BT401" s="303"/>
      <c r="BU401" s="303"/>
      <c r="BV401" s="303"/>
      <c r="BW401" s="149"/>
    </row>
    <row r="402" spans="1:75" s="205" customFormat="1" ht="21.75" hidden="1" customHeight="1" outlineLevel="1" x14ac:dyDescent="0.25">
      <c r="A402" s="262"/>
      <c r="B402" s="781"/>
      <c r="C402" s="454"/>
      <c r="D402" s="328" t="s">
        <v>425</v>
      </c>
      <c r="E402" s="329"/>
      <c r="F402" s="313" t="s">
        <v>426</v>
      </c>
      <c r="G402" s="178" t="s">
        <v>76</v>
      </c>
      <c r="H402" s="363" t="s">
        <v>77</v>
      </c>
      <c r="I402" s="363" t="s">
        <v>77</v>
      </c>
      <c r="J402" s="363"/>
      <c r="K402" s="363" t="s">
        <v>77</v>
      </c>
      <c r="L402" s="363" t="s">
        <v>77</v>
      </c>
      <c r="M402" s="361" t="s">
        <v>411</v>
      </c>
      <c r="N402" s="311" t="s">
        <v>409</v>
      </c>
      <c r="O402" s="169"/>
      <c r="P402" s="169"/>
      <c r="Q402" s="169"/>
      <c r="R402" s="169"/>
      <c r="S402" s="169"/>
      <c r="T402" s="170"/>
      <c r="U402" s="170"/>
      <c r="V402" s="170" t="s">
        <v>76</v>
      </c>
      <c r="W402" s="169"/>
      <c r="X402" s="169"/>
      <c r="Y402" s="169"/>
      <c r="Z402" s="169" t="s">
        <v>76</v>
      </c>
      <c r="AA402" s="211"/>
      <c r="AB402" s="169"/>
      <c r="AC402" s="169"/>
      <c r="AD402" s="169"/>
      <c r="AE402" s="169" t="s">
        <v>76</v>
      </c>
      <c r="AF402" s="169"/>
      <c r="AG402" s="169"/>
      <c r="AH402" s="169"/>
      <c r="AI402" s="169" t="s">
        <v>76</v>
      </c>
      <c r="AJ402" s="169"/>
      <c r="AK402" s="169"/>
      <c r="AL402" s="169"/>
      <c r="AM402" s="169" t="s">
        <v>76</v>
      </c>
      <c r="AN402" s="169"/>
      <c r="AO402" s="169"/>
      <c r="AP402" s="169"/>
      <c r="AQ402" s="169" t="s">
        <v>76</v>
      </c>
      <c r="AR402" s="211"/>
      <c r="AS402" s="169"/>
      <c r="AT402" s="169"/>
      <c r="AU402" s="169"/>
      <c r="AV402" s="169" t="s">
        <v>76</v>
      </c>
      <c r="AW402" s="169"/>
      <c r="AX402" s="169"/>
      <c r="AY402" s="169"/>
      <c r="AZ402" s="169" t="s">
        <v>76</v>
      </c>
      <c r="BA402" s="170"/>
      <c r="BB402" s="170"/>
      <c r="BC402" s="170"/>
      <c r="BD402" s="169" t="s">
        <v>76</v>
      </c>
      <c r="BE402" s="169"/>
      <c r="BF402" s="169"/>
      <c r="BG402" s="169"/>
      <c r="BH402" s="169" t="s">
        <v>76</v>
      </c>
      <c r="BI402" s="169" t="s">
        <v>76</v>
      </c>
      <c r="BJ402" s="169"/>
      <c r="BK402" s="169"/>
      <c r="BL402" s="169"/>
      <c r="BM402" s="171">
        <f>COUNTIF(O402:AA402,"P")</f>
        <v>2</v>
      </c>
      <c r="BN402" s="172">
        <f>COUNTIF(AB402:AM402,"P")</f>
        <v>3</v>
      </c>
      <c r="BO402" s="172">
        <f>COUNTIF(AN402:AZ402,"P")</f>
        <v>3</v>
      </c>
      <c r="BP402" s="172">
        <f>COUNTIF(BA402:BL402,"P")</f>
        <v>3</v>
      </c>
      <c r="BQ402" s="172">
        <f t="shared" si="201"/>
        <v>11</v>
      </c>
      <c r="BR402" s="303">
        <f>+SUM(BM403)/(BM402)</f>
        <v>0</v>
      </c>
      <c r="BS402" s="303">
        <f>+SUM(BN403)/(BN402)</f>
        <v>0</v>
      </c>
      <c r="BT402" s="303">
        <f>+SUM(BO403)/(BO402)</f>
        <v>0</v>
      </c>
      <c r="BU402" s="303">
        <f>+SUM(BP403)/(BP402)</f>
        <v>0</v>
      </c>
      <c r="BV402" s="303">
        <f>+SUM(BQ403)/(BQ402)</f>
        <v>0</v>
      </c>
      <c r="BW402" s="149"/>
    </row>
    <row r="403" spans="1:75" s="205" customFormat="1" ht="24.75" hidden="1" customHeight="1" outlineLevel="1" thickBot="1" x14ac:dyDescent="0.3">
      <c r="A403" s="262"/>
      <c r="B403" s="781"/>
      <c r="C403" s="454"/>
      <c r="D403" s="330"/>
      <c r="E403" s="331"/>
      <c r="F403" s="314"/>
      <c r="G403" s="160" t="s">
        <v>80</v>
      </c>
      <c r="H403" s="363"/>
      <c r="I403" s="363"/>
      <c r="J403" s="363"/>
      <c r="K403" s="363"/>
      <c r="L403" s="363"/>
      <c r="M403" s="362"/>
      <c r="N403" s="312"/>
      <c r="O403" s="173"/>
      <c r="P403" s="173"/>
      <c r="Q403" s="173"/>
      <c r="R403" s="173"/>
      <c r="S403" s="173"/>
      <c r="T403" s="252"/>
      <c r="U403" s="252"/>
      <c r="V403" s="174"/>
      <c r="W403" s="173"/>
      <c r="X403" s="173"/>
      <c r="Y403" s="173"/>
      <c r="Z403" s="173"/>
      <c r="AA403" s="173"/>
      <c r="AB403" s="173"/>
      <c r="AC403" s="173"/>
      <c r="AD403" s="173"/>
      <c r="AE403" s="173"/>
      <c r="AF403" s="173"/>
      <c r="AG403" s="173"/>
      <c r="AH403" s="173"/>
      <c r="AI403" s="173"/>
      <c r="AJ403" s="173"/>
      <c r="AK403" s="173"/>
      <c r="AL403" s="173"/>
      <c r="AM403" s="173"/>
      <c r="AN403" s="173"/>
      <c r="AO403" s="173"/>
      <c r="AP403" s="173"/>
      <c r="AQ403" s="173"/>
      <c r="AR403" s="173"/>
      <c r="AS403" s="173"/>
      <c r="AT403" s="173"/>
      <c r="AU403" s="173"/>
      <c r="AV403" s="173"/>
      <c r="AW403" s="173"/>
      <c r="AX403" s="173"/>
      <c r="AY403" s="173"/>
      <c r="AZ403" s="173"/>
      <c r="BA403" s="174"/>
      <c r="BB403" s="174"/>
      <c r="BC403" s="174"/>
      <c r="BD403" s="174"/>
      <c r="BE403" s="173"/>
      <c r="BF403" s="173"/>
      <c r="BG403" s="173"/>
      <c r="BH403" s="173"/>
      <c r="BI403" s="173"/>
      <c r="BJ403" s="173"/>
      <c r="BK403" s="173"/>
      <c r="BL403" s="173"/>
      <c r="BM403" s="175">
        <f>COUNTIF(O403:AA403,"E")</f>
        <v>0</v>
      </c>
      <c r="BN403" s="176">
        <f>COUNTIF(AB403:AM403,"E")</f>
        <v>0</v>
      </c>
      <c r="BO403" s="176">
        <f>COUNTIF(AN403:AZ403,"E")</f>
        <v>0</v>
      </c>
      <c r="BP403" s="176">
        <f>COUNTIF(BA403:BL403,"E")</f>
        <v>0</v>
      </c>
      <c r="BQ403" s="177">
        <f t="shared" si="201"/>
        <v>0</v>
      </c>
      <c r="BR403" s="303"/>
      <c r="BS403" s="303"/>
      <c r="BT403" s="303"/>
      <c r="BU403" s="303"/>
      <c r="BV403" s="303"/>
      <c r="BW403" s="149"/>
    </row>
    <row r="404" spans="1:75" s="205" customFormat="1" ht="18" hidden="1" customHeight="1" outlineLevel="1" x14ac:dyDescent="0.25">
      <c r="A404" s="262"/>
      <c r="B404" s="781"/>
      <c r="C404" s="454"/>
      <c r="D404" s="320" t="s">
        <v>427</v>
      </c>
      <c r="E404" s="321"/>
      <c r="F404" s="313" t="s">
        <v>428</v>
      </c>
      <c r="G404" s="178" t="s">
        <v>76</v>
      </c>
      <c r="H404" s="363" t="s">
        <v>77</v>
      </c>
      <c r="I404" s="363" t="s">
        <v>77</v>
      </c>
      <c r="J404" s="363"/>
      <c r="K404" s="363"/>
      <c r="L404" s="363" t="s">
        <v>77</v>
      </c>
      <c r="M404" s="361" t="s">
        <v>411</v>
      </c>
      <c r="N404" s="311" t="s">
        <v>409</v>
      </c>
      <c r="O404" s="169"/>
      <c r="P404" s="169"/>
      <c r="Q404" s="169"/>
      <c r="R404" s="169"/>
      <c r="S404" s="169"/>
      <c r="T404" s="170"/>
      <c r="U404" s="170" t="s">
        <v>76</v>
      </c>
      <c r="V404" s="170"/>
      <c r="W404" s="169"/>
      <c r="X404" s="169"/>
      <c r="Y404" s="169" t="s">
        <v>76</v>
      </c>
      <c r="Z404" s="169"/>
      <c r="AA404" s="211"/>
      <c r="AB404" s="169"/>
      <c r="AC404" s="169"/>
      <c r="AD404" s="169" t="s">
        <v>76</v>
      </c>
      <c r="AE404" s="169"/>
      <c r="AF404" s="169"/>
      <c r="AG404" s="169"/>
      <c r="AH404" s="169" t="s">
        <v>76</v>
      </c>
      <c r="AI404" s="169"/>
      <c r="AJ404" s="169"/>
      <c r="AK404" s="169"/>
      <c r="AL404" s="169"/>
      <c r="AM404" s="169" t="s">
        <v>76</v>
      </c>
      <c r="AN404" s="169"/>
      <c r="AO404" s="169"/>
      <c r="AP404" s="169"/>
      <c r="AQ404" s="169"/>
      <c r="AR404" s="211"/>
      <c r="AS404" s="169"/>
      <c r="AT404" s="169"/>
      <c r="AU404" s="169"/>
      <c r="AV404" s="169"/>
      <c r="AW404" s="169"/>
      <c r="AX404" s="169"/>
      <c r="AY404" s="169"/>
      <c r="AZ404" s="169"/>
      <c r="BA404" s="170"/>
      <c r="BB404" s="170"/>
      <c r="BC404" s="170"/>
      <c r="BD404" s="169"/>
      <c r="BE404" s="169"/>
      <c r="BF404" s="169"/>
      <c r="BG404" s="169"/>
      <c r="BH404" s="169"/>
      <c r="BI404" s="169" t="s">
        <v>76</v>
      </c>
      <c r="BJ404" s="169"/>
      <c r="BK404" s="169"/>
      <c r="BL404" s="169"/>
      <c r="BM404" s="171">
        <f>COUNTIF(O404:AA404,"P")</f>
        <v>2</v>
      </c>
      <c r="BN404" s="172">
        <f>COUNTIF(AB404:AM404,"P")</f>
        <v>3</v>
      </c>
      <c r="BO404" s="172">
        <f>COUNTIF(AN404:AZ404,"P")</f>
        <v>0</v>
      </c>
      <c r="BP404" s="172">
        <f>COUNTIF(BA404:BL404,"P")</f>
        <v>1</v>
      </c>
      <c r="BQ404" s="172">
        <f t="shared" si="201"/>
        <v>6</v>
      </c>
      <c r="BR404" s="303">
        <f>+SUM(BM405)/(BM404)</f>
        <v>0</v>
      </c>
      <c r="BS404" s="303">
        <f>+SUM(BN405)/(BN404)</f>
        <v>0</v>
      </c>
      <c r="BT404" s="303" t="e">
        <f>+SUM(BO405)/(BO404)</f>
        <v>#DIV/0!</v>
      </c>
      <c r="BU404" s="303">
        <f>+SUM(BP405)/(BP404)</f>
        <v>0</v>
      </c>
      <c r="BV404" s="303">
        <f>+SUM(BQ405)/(BQ404)</f>
        <v>0</v>
      </c>
      <c r="BW404" s="149"/>
    </row>
    <row r="405" spans="1:75" s="205" customFormat="1" ht="18" hidden="1" customHeight="1" outlineLevel="1" x14ac:dyDescent="0.25">
      <c r="A405" s="262"/>
      <c r="B405" s="781"/>
      <c r="C405" s="454"/>
      <c r="D405" s="322"/>
      <c r="E405" s="323"/>
      <c r="F405" s="314"/>
      <c r="G405" s="160" t="s">
        <v>80</v>
      </c>
      <c r="H405" s="363"/>
      <c r="I405" s="363"/>
      <c r="J405" s="363"/>
      <c r="K405" s="363"/>
      <c r="L405" s="363"/>
      <c r="M405" s="362"/>
      <c r="N405" s="312"/>
      <c r="O405" s="173"/>
      <c r="P405" s="173"/>
      <c r="Q405" s="173"/>
      <c r="R405" s="173"/>
      <c r="S405" s="173"/>
      <c r="T405" s="252"/>
      <c r="U405" s="252"/>
      <c r="V405" s="174"/>
      <c r="W405" s="173"/>
      <c r="X405" s="173"/>
      <c r="Y405" s="173"/>
      <c r="Z405" s="173"/>
      <c r="AA405" s="173"/>
      <c r="AB405" s="173"/>
      <c r="AC405" s="173"/>
      <c r="AD405" s="173"/>
      <c r="AE405" s="173"/>
      <c r="AF405" s="173"/>
      <c r="AG405" s="173"/>
      <c r="AH405" s="173"/>
      <c r="AI405" s="173"/>
      <c r="AJ405" s="173"/>
      <c r="AK405" s="173"/>
      <c r="AL405" s="173"/>
      <c r="AM405" s="173"/>
      <c r="AN405" s="173"/>
      <c r="AO405" s="173"/>
      <c r="AP405" s="173"/>
      <c r="AQ405" s="173"/>
      <c r="AR405" s="173"/>
      <c r="AS405" s="173"/>
      <c r="AT405" s="173"/>
      <c r="AU405" s="173"/>
      <c r="AV405" s="173"/>
      <c r="AW405" s="173"/>
      <c r="AX405" s="173"/>
      <c r="AY405" s="173"/>
      <c r="AZ405" s="173"/>
      <c r="BA405" s="174"/>
      <c r="BB405" s="174"/>
      <c r="BC405" s="174"/>
      <c r="BD405" s="174"/>
      <c r="BE405" s="173"/>
      <c r="BF405" s="173"/>
      <c r="BG405" s="173"/>
      <c r="BH405" s="173"/>
      <c r="BI405" s="173"/>
      <c r="BJ405" s="173"/>
      <c r="BK405" s="173"/>
      <c r="BL405" s="173"/>
      <c r="BM405" s="175">
        <f>COUNTIF(O405:AA405,"E")</f>
        <v>0</v>
      </c>
      <c r="BN405" s="176">
        <f>COUNTIF(AB405:AM405,"E")</f>
        <v>0</v>
      </c>
      <c r="BO405" s="176">
        <f>COUNTIF(AN405:AZ405,"E")</f>
        <v>0</v>
      </c>
      <c r="BP405" s="176">
        <f>COUNTIF(BA405:BL405,"E")</f>
        <v>0</v>
      </c>
      <c r="BQ405" s="177">
        <f t="shared" si="201"/>
        <v>0</v>
      </c>
      <c r="BR405" s="303"/>
      <c r="BS405" s="303"/>
      <c r="BT405" s="303"/>
      <c r="BU405" s="303"/>
      <c r="BV405" s="303"/>
      <c r="BW405" s="149"/>
    </row>
    <row r="406" spans="1:75" s="205" customFormat="1" ht="26.25" hidden="1" customHeight="1" outlineLevel="1" x14ac:dyDescent="0.25">
      <c r="A406" s="262"/>
      <c r="B406" s="781"/>
      <c r="C406" s="454"/>
      <c r="D406" s="320" t="s">
        <v>429</v>
      </c>
      <c r="E406" s="321"/>
      <c r="F406" s="263"/>
      <c r="G406" s="178" t="s">
        <v>76</v>
      </c>
      <c r="H406" s="363" t="s">
        <v>77</v>
      </c>
      <c r="I406" s="363" t="s">
        <v>77</v>
      </c>
      <c r="J406" s="363" t="s">
        <v>77</v>
      </c>
      <c r="K406" s="363" t="s">
        <v>77</v>
      </c>
      <c r="L406" s="363" t="s">
        <v>77</v>
      </c>
      <c r="M406" s="361" t="s">
        <v>411</v>
      </c>
      <c r="N406" s="311" t="s">
        <v>409</v>
      </c>
      <c r="O406" s="211"/>
      <c r="P406" s="211"/>
      <c r="Q406" s="211"/>
      <c r="R406" s="211"/>
      <c r="S406" s="211"/>
      <c r="T406" s="211"/>
      <c r="U406" s="211"/>
      <c r="V406" s="211"/>
      <c r="W406" s="173" t="s">
        <v>76</v>
      </c>
      <c r="X406" s="211"/>
      <c r="Y406" s="211"/>
      <c r="Z406" s="211"/>
      <c r="AA406" s="211"/>
      <c r="AB406" s="211"/>
      <c r="AC406" s="211"/>
      <c r="AD406" s="211"/>
      <c r="AE406" s="211"/>
      <c r="AF406" s="211"/>
      <c r="AG406" s="211"/>
      <c r="AH406" s="211"/>
      <c r="AI406" s="211"/>
      <c r="AJ406" s="173" t="s">
        <v>76</v>
      </c>
      <c r="AK406" s="211"/>
      <c r="AL406" s="211"/>
      <c r="AM406" s="211"/>
      <c r="AN406" s="211"/>
      <c r="AO406" s="211"/>
      <c r="AP406" s="211"/>
      <c r="AQ406" s="211"/>
      <c r="AR406" s="211"/>
      <c r="AS406" s="211"/>
      <c r="AT406" s="211"/>
      <c r="AU406" s="211"/>
      <c r="AV406" s="211"/>
      <c r="AW406" s="173" t="s">
        <v>76</v>
      </c>
      <c r="AX406" s="211"/>
      <c r="AY406" s="211"/>
      <c r="AZ406" s="211"/>
      <c r="BA406" s="211"/>
      <c r="BB406" s="211"/>
      <c r="BC406" s="211"/>
      <c r="BD406" s="211"/>
      <c r="BE406" s="211"/>
      <c r="BF406" s="211"/>
      <c r="BG406" s="211"/>
      <c r="BH406" s="211"/>
      <c r="BI406" s="173" t="s">
        <v>76</v>
      </c>
      <c r="BJ406" s="211"/>
      <c r="BK406" s="211"/>
      <c r="BL406" s="211"/>
      <c r="BM406" s="171">
        <f>COUNTIF(O406:AA406,"P")</f>
        <v>1</v>
      </c>
      <c r="BN406" s="172">
        <f>COUNTIF(AB406:AM406,"P")</f>
        <v>1</v>
      </c>
      <c r="BO406" s="172">
        <f>COUNTIF(AN406:AZ406,"P")</f>
        <v>1</v>
      </c>
      <c r="BP406" s="172">
        <f>COUNTIF(BA406:BL406,"P")</f>
        <v>1</v>
      </c>
      <c r="BQ406" s="172">
        <f t="shared" ref="BQ406:BQ411" si="202">SUM(BM406:BP406)</f>
        <v>4</v>
      </c>
      <c r="BR406" s="303">
        <f>+SUM(BM407)/(BM406)</f>
        <v>0</v>
      </c>
      <c r="BS406" s="303">
        <f>+SUM(BN407)/(BN406)</f>
        <v>0</v>
      </c>
      <c r="BT406" s="303">
        <f>+SUM(BO407)/(BO406)</f>
        <v>0</v>
      </c>
      <c r="BU406" s="303">
        <f>+SUM(BP407)/(BP406)</f>
        <v>0</v>
      </c>
      <c r="BV406" s="303">
        <f>+SUM(BQ407)/(BQ406)</f>
        <v>0</v>
      </c>
      <c r="BW406" s="149"/>
    </row>
    <row r="407" spans="1:75" s="205" customFormat="1" ht="28.5" hidden="1" customHeight="1" outlineLevel="1" thickBot="1" x14ac:dyDescent="0.3">
      <c r="A407" s="262"/>
      <c r="B407" s="781"/>
      <c r="C407" s="454"/>
      <c r="D407" s="322"/>
      <c r="E407" s="323"/>
      <c r="F407" s="263"/>
      <c r="G407" s="160" t="s">
        <v>80</v>
      </c>
      <c r="H407" s="363"/>
      <c r="I407" s="363"/>
      <c r="J407" s="363"/>
      <c r="K407" s="363"/>
      <c r="L407" s="363"/>
      <c r="M407" s="362"/>
      <c r="N407" s="312"/>
      <c r="O407" s="173"/>
      <c r="P407" s="173"/>
      <c r="Q407" s="173"/>
      <c r="R407" s="173"/>
      <c r="S407" s="252"/>
      <c r="T407" s="252"/>
      <c r="U407" s="252"/>
      <c r="V407" s="174"/>
      <c r="W407" s="173"/>
      <c r="X407" s="173"/>
      <c r="Y407" s="173"/>
      <c r="Z407" s="173"/>
      <c r="AA407" s="173"/>
      <c r="AB407" s="173"/>
      <c r="AC407" s="173"/>
      <c r="AD407" s="173"/>
      <c r="AE407" s="173"/>
      <c r="AF407" s="173"/>
      <c r="AG407" s="173"/>
      <c r="AH407" s="173"/>
      <c r="AI407" s="173"/>
      <c r="AJ407" s="173"/>
      <c r="AK407" s="173"/>
      <c r="AL407" s="173"/>
      <c r="AM407" s="173"/>
      <c r="AN407" s="173"/>
      <c r="AO407" s="173"/>
      <c r="AP407" s="173"/>
      <c r="AQ407" s="173"/>
      <c r="AR407" s="173"/>
      <c r="AS407" s="173"/>
      <c r="AT407" s="173"/>
      <c r="AU407" s="173"/>
      <c r="AV407" s="173"/>
      <c r="AW407" s="173"/>
      <c r="AX407" s="173"/>
      <c r="AY407" s="173"/>
      <c r="AZ407" s="173"/>
      <c r="BA407" s="174"/>
      <c r="BB407" s="174"/>
      <c r="BC407" s="174"/>
      <c r="BD407" s="174"/>
      <c r="BE407" s="173"/>
      <c r="BF407" s="173"/>
      <c r="BG407" s="173"/>
      <c r="BH407" s="173"/>
      <c r="BI407" s="173"/>
      <c r="BJ407" s="173"/>
      <c r="BK407" s="173"/>
      <c r="BL407" s="173"/>
      <c r="BM407" s="175">
        <f>COUNTIF(O407:AA407,"E")</f>
        <v>0</v>
      </c>
      <c r="BN407" s="176">
        <f>COUNTIF(AB407:AM407,"E")</f>
        <v>0</v>
      </c>
      <c r="BO407" s="176">
        <f>COUNTIF(AN407:AZ407,"E")</f>
        <v>0</v>
      </c>
      <c r="BP407" s="176">
        <f>COUNTIF(BA407:BL407,"E")</f>
        <v>0</v>
      </c>
      <c r="BQ407" s="177">
        <f t="shared" si="202"/>
        <v>0</v>
      </c>
      <c r="BR407" s="303"/>
      <c r="BS407" s="303"/>
      <c r="BT407" s="303"/>
      <c r="BU407" s="303"/>
      <c r="BV407" s="303"/>
      <c r="BW407" s="149"/>
    </row>
    <row r="408" spans="1:75" s="205" customFormat="1" ht="25.5" hidden="1" customHeight="1" outlineLevel="1" x14ac:dyDescent="0.25">
      <c r="A408" s="262"/>
      <c r="B408" s="781"/>
      <c r="C408" s="454"/>
      <c r="D408" s="320" t="s">
        <v>666</v>
      </c>
      <c r="E408" s="321"/>
      <c r="F408" s="306" t="s">
        <v>430</v>
      </c>
      <c r="G408" s="160" t="s">
        <v>76</v>
      </c>
      <c r="H408" s="363" t="s">
        <v>77</v>
      </c>
      <c r="I408" s="363" t="s">
        <v>77</v>
      </c>
      <c r="J408" s="363"/>
      <c r="K408" s="363"/>
      <c r="L408" s="559" t="s">
        <v>77</v>
      </c>
      <c r="M408" s="361" t="s">
        <v>411</v>
      </c>
      <c r="N408" s="311" t="s">
        <v>409</v>
      </c>
      <c r="O408" s="211"/>
      <c r="P408" s="211"/>
      <c r="Q408" s="211"/>
      <c r="R408" s="211" t="s">
        <v>76</v>
      </c>
      <c r="S408" s="211" t="s">
        <v>76</v>
      </c>
      <c r="T408" s="211"/>
      <c r="U408" s="211"/>
      <c r="V408" s="211"/>
      <c r="W408" s="211"/>
      <c r="X408" s="211"/>
      <c r="Y408" s="211"/>
      <c r="Z408" s="211"/>
      <c r="AA408" s="211"/>
      <c r="AB408" s="211"/>
      <c r="AC408" s="211"/>
      <c r="AD408" s="211"/>
      <c r="AE408" s="211"/>
      <c r="AF408" s="211"/>
      <c r="AG408" s="211"/>
      <c r="AH408" s="211"/>
      <c r="AI408" s="211"/>
      <c r="AJ408" s="211"/>
      <c r="AK408" s="211"/>
      <c r="AL408" s="211"/>
      <c r="AM408" s="211"/>
      <c r="AN408" s="211"/>
      <c r="AO408" s="211"/>
      <c r="AP408" s="211"/>
      <c r="AQ408" s="211"/>
      <c r="AR408" s="211"/>
      <c r="AS408" s="211"/>
      <c r="AT408" s="211"/>
      <c r="AU408" s="211"/>
      <c r="AV408" s="211"/>
      <c r="AW408" s="211"/>
      <c r="AX408" s="211"/>
      <c r="AY408" s="211"/>
      <c r="AZ408" s="211"/>
      <c r="BA408" s="211"/>
      <c r="BB408" s="211"/>
      <c r="BC408" s="211"/>
      <c r="BD408" s="211"/>
      <c r="BE408" s="211"/>
      <c r="BF408" s="211"/>
      <c r="BG408" s="211"/>
      <c r="BH408" s="211"/>
      <c r="BI408" s="211"/>
      <c r="BJ408" s="211"/>
      <c r="BK408" s="211"/>
      <c r="BL408" s="211"/>
      <c r="BM408" s="171">
        <f>COUNTIF(O408:AA408,"P")</f>
        <v>2</v>
      </c>
      <c r="BN408" s="172">
        <f>COUNTIF(AB408:AM408,"P")</f>
        <v>0</v>
      </c>
      <c r="BO408" s="172">
        <f>COUNTIF(AN408:AZ408,"P")</f>
        <v>0</v>
      </c>
      <c r="BP408" s="172">
        <f>COUNTIF(BA408:BL408,"P")</f>
        <v>0</v>
      </c>
      <c r="BQ408" s="172">
        <f t="shared" si="202"/>
        <v>2</v>
      </c>
      <c r="BR408" s="303">
        <f>+SUM(BM409)/(BM408)</f>
        <v>0</v>
      </c>
      <c r="BS408" s="303" t="e">
        <f>+SUM(BN409)/(BN408)</f>
        <v>#DIV/0!</v>
      </c>
      <c r="BT408" s="303" t="e">
        <f>+SUM(BO409)/(BO408)</f>
        <v>#DIV/0!</v>
      </c>
      <c r="BU408" s="303" t="e">
        <f>+SUM(BP409)/(BP408)</f>
        <v>#DIV/0!</v>
      </c>
      <c r="BV408" s="303">
        <f>+SUM(BQ409)/(BQ408)</f>
        <v>0</v>
      </c>
      <c r="BW408" s="149"/>
    </row>
    <row r="409" spans="1:75" s="205" customFormat="1" ht="24" hidden="1" customHeight="1" outlineLevel="1" thickBot="1" x14ac:dyDescent="0.3">
      <c r="A409" s="262"/>
      <c r="B409" s="781"/>
      <c r="C409" s="454"/>
      <c r="D409" s="322"/>
      <c r="E409" s="323"/>
      <c r="F409" s="307"/>
      <c r="G409" s="160" t="s">
        <v>80</v>
      </c>
      <c r="H409" s="363"/>
      <c r="I409" s="363"/>
      <c r="J409" s="363"/>
      <c r="K409" s="363"/>
      <c r="L409" s="559"/>
      <c r="M409" s="362"/>
      <c r="N409" s="312"/>
      <c r="O409" s="173"/>
      <c r="P409" s="173"/>
      <c r="Q409" s="173"/>
      <c r="R409" s="173"/>
      <c r="S409" s="173"/>
      <c r="T409" s="252"/>
      <c r="U409" s="252"/>
      <c r="V409" s="174"/>
      <c r="W409" s="173"/>
      <c r="X409" s="173"/>
      <c r="Y409" s="173"/>
      <c r="Z409" s="173"/>
      <c r="AA409" s="173"/>
      <c r="AB409" s="173"/>
      <c r="AC409" s="173"/>
      <c r="AD409" s="173"/>
      <c r="AE409" s="173"/>
      <c r="AF409" s="173"/>
      <c r="AG409" s="173"/>
      <c r="AH409" s="173"/>
      <c r="AI409" s="173"/>
      <c r="AJ409" s="173"/>
      <c r="AK409" s="173"/>
      <c r="AL409" s="173"/>
      <c r="AM409" s="173"/>
      <c r="AN409" s="173"/>
      <c r="AO409" s="173"/>
      <c r="AP409" s="173"/>
      <c r="AQ409" s="173"/>
      <c r="AR409" s="173"/>
      <c r="AS409" s="173"/>
      <c r="AT409" s="173"/>
      <c r="AU409" s="173"/>
      <c r="AV409" s="173"/>
      <c r="AW409" s="173"/>
      <c r="AX409" s="173"/>
      <c r="AY409" s="173"/>
      <c r="AZ409" s="173"/>
      <c r="BA409" s="174"/>
      <c r="BB409" s="174"/>
      <c r="BC409" s="174"/>
      <c r="BD409" s="174"/>
      <c r="BE409" s="173"/>
      <c r="BF409" s="173"/>
      <c r="BG409" s="173"/>
      <c r="BH409" s="173"/>
      <c r="BI409" s="173"/>
      <c r="BJ409" s="173"/>
      <c r="BK409" s="173"/>
      <c r="BL409" s="173"/>
      <c r="BM409" s="175">
        <f>COUNTIF(O409:AA409,"E")</f>
        <v>0</v>
      </c>
      <c r="BN409" s="176">
        <f>COUNTIF(AB409:AM409,"E")</f>
        <v>0</v>
      </c>
      <c r="BO409" s="176">
        <f>COUNTIF(AN409:AZ409,"E")</f>
        <v>0</v>
      </c>
      <c r="BP409" s="176">
        <f>COUNTIF(BA409:BL409,"E")</f>
        <v>0</v>
      </c>
      <c r="BQ409" s="177">
        <f t="shared" si="202"/>
        <v>0</v>
      </c>
      <c r="BR409" s="303"/>
      <c r="BS409" s="303"/>
      <c r="BT409" s="303"/>
      <c r="BU409" s="303"/>
      <c r="BV409" s="303"/>
      <c r="BW409" s="149"/>
    </row>
    <row r="410" spans="1:75" s="205" customFormat="1" ht="29.25" hidden="1" customHeight="1" outlineLevel="1" x14ac:dyDescent="0.25">
      <c r="A410" s="262"/>
      <c r="B410" s="781"/>
      <c r="C410" s="454"/>
      <c r="D410" s="343" t="s">
        <v>667</v>
      </c>
      <c r="E410" s="344"/>
      <c r="F410" s="306" t="s">
        <v>431</v>
      </c>
      <c r="G410" s="160" t="s">
        <v>76</v>
      </c>
      <c r="H410" s="363" t="s">
        <v>77</v>
      </c>
      <c r="I410" s="363" t="s">
        <v>77</v>
      </c>
      <c r="J410" s="363"/>
      <c r="K410" s="363"/>
      <c r="L410" s="559" t="s">
        <v>77</v>
      </c>
      <c r="M410" s="361" t="s">
        <v>411</v>
      </c>
      <c r="N410" s="311" t="s">
        <v>409</v>
      </c>
      <c r="O410" s="211"/>
      <c r="P410" s="211"/>
      <c r="Q410" s="211"/>
      <c r="R410" s="211"/>
      <c r="S410" s="211"/>
      <c r="T410" s="211"/>
      <c r="U410" s="211"/>
      <c r="V410" s="211" t="s">
        <v>76</v>
      </c>
      <c r="W410" s="211"/>
      <c r="X410" s="211"/>
      <c r="Y410" s="211"/>
      <c r="Z410" s="211" t="s">
        <v>76</v>
      </c>
      <c r="AA410" s="211"/>
      <c r="AB410" s="211"/>
      <c r="AC410" s="211"/>
      <c r="AD410" s="211"/>
      <c r="AE410" s="211" t="s">
        <v>76</v>
      </c>
      <c r="AF410" s="211"/>
      <c r="AG410" s="211"/>
      <c r="AH410" s="211"/>
      <c r="AI410" s="211" t="s">
        <v>76</v>
      </c>
      <c r="AJ410" s="211"/>
      <c r="AK410" s="211"/>
      <c r="AL410" s="211"/>
      <c r="AM410" s="211" t="s">
        <v>76</v>
      </c>
      <c r="AN410" s="211"/>
      <c r="AO410" s="211"/>
      <c r="AP410" s="211"/>
      <c r="AQ410" s="211"/>
      <c r="AR410" s="211" t="s">
        <v>76</v>
      </c>
      <c r="AS410" s="211"/>
      <c r="AT410" s="211"/>
      <c r="AU410" s="211"/>
      <c r="AV410" s="211" t="s">
        <v>76</v>
      </c>
      <c r="AW410" s="211"/>
      <c r="AX410" s="211"/>
      <c r="AY410" s="211"/>
      <c r="AZ410" s="211" t="s">
        <v>76</v>
      </c>
      <c r="BA410" s="211"/>
      <c r="BB410" s="211"/>
      <c r="BC410" s="211"/>
      <c r="BD410" s="211" t="s">
        <v>76</v>
      </c>
      <c r="BE410" s="211"/>
      <c r="BF410" s="211"/>
      <c r="BG410" s="211"/>
      <c r="BH410" s="211" t="s">
        <v>76</v>
      </c>
      <c r="BI410" s="211"/>
      <c r="BJ410" s="211"/>
      <c r="BK410" s="211"/>
      <c r="BL410" s="211" t="s">
        <v>76</v>
      </c>
      <c r="BM410" s="171">
        <f>COUNTIF(O410:AA410,"P")</f>
        <v>2</v>
      </c>
      <c r="BN410" s="172">
        <f>COUNTIF(AB410:AM410,"P")</f>
        <v>3</v>
      </c>
      <c r="BO410" s="172">
        <f>COUNTIF(AN410:AZ410,"P")</f>
        <v>3</v>
      </c>
      <c r="BP410" s="172">
        <f>COUNTIF(BA410:BL410,"P")</f>
        <v>3</v>
      </c>
      <c r="BQ410" s="172">
        <f t="shared" si="202"/>
        <v>11</v>
      </c>
      <c r="BR410" s="303">
        <f>+SUM(BM411)/(BM410)</f>
        <v>0</v>
      </c>
      <c r="BS410" s="303">
        <f>+SUM(BN411)/(BN410)</f>
        <v>0</v>
      </c>
      <c r="BT410" s="303">
        <f>+SUM(BO411)/(BO410)</f>
        <v>0</v>
      </c>
      <c r="BU410" s="303">
        <f>+SUM(BP411)/(BP410)</f>
        <v>0</v>
      </c>
      <c r="BV410" s="303">
        <f>+SUM(BQ411)/(BQ410)</f>
        <v>0</v>
      </c>
      <c r="BW410" s="149"/>
    </row>
    <row r="411" spans="1:75" s="205" customFormat="1" ht="29.25" hidden="1" customHeight="1" outlineLevel="1" x14ac:dyDescent="0.25">
      <c r="A411" s="262"/>
      <c r="B411" s="781"/>
      <c r="C411" s="454"/>
      <c r="D411" s="345"/>
      <c r="E411" s="346"/>
      <c r="F411" s="307"/>
      <c r="G411" s="160" t="s">
        <v>80</v>
      </c>
      <c r="H411" s="363"/>
      <c r="I411" s="363"/>
      <c r="J411" s="363"/>
      <c r="K411" s="363"/>
      <c r="L411" s="559"/>
      <c r="M411" s="362"/>
      <c r="N411" s="312"/>
      <c r="O411" s="173"/>
      <c r="P411" s="173"/>
      <c r="Q411" s="173"/>
      <c r="R411" s="173"/>
      <c r="S411" s="173"/>
      <c r="T411" s="252"/>
      <c r="U411" s="252"/>
      <c r="V411" s="174"/>
      <c r="W411" s="173"/>
      <c r="X411" s="173"/>
      <c r="Y411" s="173"/>
      <c r="Z411" s="173"/>
      <c r="AA411" s="173"/>
      <c r="AB411" s="173"/>
      <c r="AC411" s="173"/>
      <c r="AD411" s="173"/>
      <c r="AE411" s="173"/>
      <c r="AF411" s="173"/>
      <c r="AG411" s="173"/>
      <c r="AH411" s="173"/>
      <c r="AI411" s="173"/>
      <c r="AJ411" s="173"/>
      <c r="AK411" s="173"/>
      <c r="AL411" s="173"/>
      <c r="AM411" s="173"/>
      <c r="AN411" s="173"/>
      <c r="AO411" s="173"/>
      <c r="AP411" s="173"/>
      <c r="AQ411" s="173"/>
      <c r="AR411" s="173"/>
      <c r="AS411" s="173"/>
      <c r="AT411" s="173"/>
      <c r="AU411" s="173"/>
      <c r="AV411" s="173"/>
      <c r="AW411" s="173"/>
      <c r="AX411" s="173"/>
      <c r="AY411" s="173"/>
      <c r="AZ411" s="173"/>
      <c r="BA411" s="174"/>
      <c r="BB411" s="174"/>
      <c r="BC411" s="174"/>
      <c r="BD411" s="174"/>
      <c r="BE411" s="173"/>
      <c r="BF411" s="173"/>
      <c r="BG411" s="173"/>
      <c r="BH411" s="173"/>
      <c r="BI411" s="173"/>
      <c r="BJ411" s="173"/>
      <c r="BK411" s="173"/>
      <c r="BL411" s="173"/>
      <c r="BM411" s="175">
        <f>COUNTIF(O411:AA411,"E")</f>
        <v>0</v>
      </c>
      <c r="BN411" s="176">
        <f>COUNTIF(AB411:AM411,"E")</f>
        <v>0</v>
      </c>
      <c r="BO411" s="176">
        <f>COUNTIF(AN411:AZ411,"E")</f>
        <v>0</v>
      </c>
      <c r="BP411" s="176">
        <f>COUNTIF(BA411:BL411,"E")</f>
        <v>0</v>
      </c>
      <c r="BQ411" s="177">
        <f t="shared" si="202"/>
        <v>0</v>
      </c>
      <c r="BR411" s="303"/>
      <c r="BS411" s="303"/>
      <c r="BT411" s="303"/>
      <c r="BU411" s="303"/>
      <c r="BV411" s="303"/>
      <c r="BW411" s="149"/>
    </row>
    <row r="412" spans="1:75" s="205" customFormat="1" ht="25.5" hidden="1" customHeight="1" outlineLevel="1" x14ac:dyDescent="0.25">
      <c r="A412" s="262"/>
      <c r="B412" s="781"/>
      <c r="C412" s="454"/>
      <c r="D412" s="332" t="s">
        <v>668</v>
      </c>
      <c r="E412" s="333"/>
      <c r="F412" s="348" t="s">
        <v>432</v>
      </c>
      <c r="G412" s="160" t="s">
        <v>76</v>
      </c>
      <c r="H412" s="363" t="s">
        <v>77</v>
      </c>
      <c r="I412" s="363" t="s">
        <v>77</v>
      </c>
      <c r="J412" s="363"/>
      <c r="K412" s="363"/>
      <c r="L412" s="559" t="s">
        <v>77</v>
      </c>
      <c r="M412" s="361" t="s">
        <v>411</v>
      </c>
      <c r="N412" s="311" t="s">
        <v>409</v>
      </c>
      <c r="O412" s="211"/>
      <c r="P412" s="211"/>
      <c r="Q412" s="211"/>
      <c r="R412" s="211"/>
      <c r="S412" s="211"/>
      <c r="T412" s="211" t="s">
        <v>76</v>
      </c>
      <c r="U412" s="211"/>
      <c r="V412" s="211"/>
      <c r="W412" s="211" t="s">
        <v>76</v>
      </c>
      <c r="X412" s="211"/>
      <c r="Y412" s="211"/>
      <c r="Z412" s="211"/>
      <c r="AA412" s="211"/>
      <c r="AB412" s="211"/>
      <c r="AC412" s="211"/>
      <c r="AD412" s="211"/>
      <c r="AE412" s="211"/>
      <c r="AF412" s="211"/>
      <c r="AG412" s="211"/>
      <c r="AH412" s="211"/>
      <c r="AI412" s="211"/>
      <c r="AJ412" s="211"/>
      <c r="AK412" s="211"/>
      <c r="AL412" s="211"/>
      <c r="AM412" s="211"/>
      <c r="AN412" s="211"/>
      <c r="AO412" s="211"/>
      <c r="AP412" s="211"/>
      <c r="AQ412" s="211"/>
      <c r="AR412" s="211"/>
      <c r="AS412" s="211"/>
      <c r="AT412" s="211"/>
      <c r="AU412" s="211"/>
      <c r="AV412" s="211"/>
      <c r="AW412" s="211"/>
      <c r="AX412" s="211"/>
      <c r="AY412" s="211"/>
      <c r="AZ412" s="211"/>
      <c r="BA412" s="211"/>
      <c r="BB412" s="211"/>
      <c r="BC412" s="211"/>
      <c r="BD412" s="211"/>
      <c r="BE412" s="211"/>
      <c r="BF412" s="211"/>
      <c r="BG412" s="211"/>
      <c r="BH412" s="211" t="s">
        <v>76</v>
      </c>
      <c r="BI412" s="211"/>
      <c r="BJ412" s="211"/>
      <c r="BK412" s="211"/>
      <c r="BL412" s="211"/>
      <c r="BM412" s="171">
        <f>COUNTIF(O412:AA412,"P")</f>
        <v>2</v>
      </c>
      <c r="BN412" s="172">
        <f>COUNTIF(AB412:AM412,"P")</f>
        <v>0</v>
      </c>
      <c r="BO412" s="172">
        <f>COUNTIF(AN412:AZ412,"P")</f>
        <v>0</v>
      </c>
      <c r="BP412" s="172">
        <f>COUNTIF(BA412:BL412,"P")</f>
        <v>1</v>
      </c>
      <c r="BQ412" s="172">
        <f t="shared" ref="BQ412:BQ433" si="203">SUM(BM412:BP412)</f>
        <v>3</v>
      </c>
      <c r="BR412" s="303">
        <f>+SUM(BM413)/(BM412)</f>
        <v>0</v>
      </c>
      <c r="BS412" s="303" t="e">
        <f>+SUM(BN413)/(BN412)</f>
        <v>#DIV/0!</v>
      </c>
      <c r="BT412" s="303" t="e">
        <f>+SUM(BO413)/(BO412)</f>
        <v>#DIV/0!</v>
      </c>
      <c r="BU412" s="303">
        <f>+SUM(BP413)/(BP412)</f>
        <v>0</v>
      </c>
      <c r="BV412" s="303">
        <f>+SUM(BQ413)/(BQ412)</f>
        <v>0</v>
      </c>
      <c r="BW412" s="149"/>
    </row>
    <row r="413" spans="1:75" s="205" customFormat="1" ht="27" hidden="1" customHeight="1" outlineLevel="1" x14ac:dyDescent="0.25">
      <c r="A413" s="262"/>
      <c r="B413" s="781"/>
      <c r="C413" s="454"/>
      <c r="D413" s="334"/>
      <c r="E413" s="335"/>
      <c r="F413" s="349"/>
      <c r="G413" s="160" t="s">
        <v>80</v>
      </c>
      <c r="H413" s="363"/>
      <c r="I413" s="363"/>
      <c r="J413" s="363"/>
      <c r="K413" s="363"/>
      <c r="L413" s="559"/>
      <c r="M413" s="362"/>
      <c r="N413" s="312"/>
      <c r="O413" s="173"/>
      <c r="P413" s="173"/>
      <c r="Q413" s="173"/>
      <c r="R413" s="173"/>
      <c r="S413" s="173"/>
      <c r="T413" s="252"/>
      <c r="U413" s="252"/>
      <c r="V413" s="174"/>
      <c r="W413" s="173"/>
      <c r="X413" s="173"/>
      <c r="Y413" s="173"/>
      <c r="Z413" s="173"/>
      <c r="AA413" s="173"/>
      <c r="AB413" s="173"/>
      <c r="AC413" s="173"/>
      <c r="AD413" s="173"/>
      <c r="AE413" s="173"/>
      <c r="AF413" s="173"/>
      <c r="AG413" s="173"/>
      <c r="AH413" s="173"/>
      <c r="AI413" s="173"/>
      <c r="AJ413" s="173"/>
      <c r="AK413" s="173"/>
      <c r="AL413" s="173"/>
      <c r="AM413" s="173"/>
      <c r="AN413" s="173"/>
      <c r="AO413" s="173"/>
      <c r="AP413" s="173"/>
      <c r="AQ413" s="173"/>
      <c r="AR413" s="173"/>
      <c r="AS413" s="173"/>
      <c r="AT413" s="173"/>
      <c r="AU413" s="173"/>
      <c r="AV413" s="173"/>
      <c r="AW413" s="173"/>
      <c r="AX413" s="173"/>
      <c r="AY413" s="173"/>
      <c r="AZ413" s="173"/>
      <c r="BA413" s="174"/>
      <c r="BB413" s="174"/>
      <c r="BC413" s="174"/>
      <c r="BD413" s="174"/>
      <c r="BE413" s="173"/>
      <c r="BF413" s="173"/>
      <c r="BG413" s="173"/>
      <c r="BH413" s="173"/>
      <c r="BI413" s="173"/>
      <c r="BJ413" s="173"/>
      <c r="BK413" s="173"/>
      <c r="BL413" s="173"/>
      <c r="BM413" s="175">
        <f>COUNTIF(O413:AA413,"E")</f>
        <v>0</v>
      </c>
      <c r="BN413" s="176">
        <f>COUNTIF(AB413:AM413,"E")</f>
        <v>0</v>
      </c>
      <c r="BO413" s="176">
        <f>COUNTIF(AN413:AZ413,"E")</f>
        <v>0</v>
      </c>
      <c r="BP413" s="176">
        <f>COUNTIF(BA413:BL413,"E")</f>
        <v>0</v>
      </c>
      <c r="BQ413" s="177">
        <f t="shared" si="203"/>
        <v>0</v>
      </c>
      <c r="BR413" s="303"/>
      <c r="BS413" s="303"/>
      <c r="BT413" s="303"/>
      <c r="BU413" s="303"/>
      <c r="BV413" s="303"/>
      <c r="BW413" s="149"/>
    </row>
    <row r="414" spans="1:75" s="205" customFormat="1" ht="29.25" hidden="1" customHeight="1" outlineLevel="1" x14ac:dyDescent="0.25">
      <c r="A414" s="262"/>
      <c r="B414" s="781"/>
      <c r="C414" s="454"/>
      <c r="D414" s="336" t="s">
        <v>669</v>
      </c>
      <c r="E414" s="337"/>
      <c r="F414" s="315" t="s">
        <v>433</v>
      </c>
      <c r="G414" s="160" t="s">
        <v>76</v>
      </c>
      <c r="H414" s="363" t="s">
        <v>77</v>
      </c>
      <c r="I414" s="363" t="s">
        <v>77</v>
      </c>
      <c r="J414" s="363"/>
      <c r="K414" s="363"/>
      <c r="L414" s="363" t="s">
        <v>77</v>
      </c>
      <c r="M414" s="352" t="s">
        <v>434</v>
      </c>
      <c r="N414" s="352" t="s">
        <v>411</v>
      </c>
      <c r="O414" s="211"/>
      <c r="P414" s="211"/>
      <c r="Q414" s="211"/>
      <c r="R414" s="211" t="s">
        <v>76</v>
      </c>
      <c r="S414" s="211"/>
      <c r="T414" s="211"/>
      <c r="U414" s="211"/>
      <c r="V414" s="211"/>
      <c r="W414" s="211"/>
      <c r="X414" s="211"/>
      <c r="Y414" s="211"/>
      <c r="Z414" s="211"/>
      <c r="AA414" s="169"/>
      <c r="AB414" s="211"/>
      <c r="AC414" s="211"/>
      <c r="AD414" s="211"/>
      <c r="AE414" s="211" t="s">
        <v>76</v>
      </c>
      <c r="AF414" s="211"/>
      <c r="AG414" s="211"/>
      <c r="AH414" s="211"/>
      <c r="AI414" s="211"/>
      <c r="AJ414" s="211"/>
      <c r="AK414" s="211"/>
      <c r="AL414" s="211"/>
      <c r="AM414" s="211"/>
      <c r="AN414" s="211"/>
      <c r="AO414" s="211"/>
      <c r="AP414" s="211"/>
      <c r="AQ414" s="211"/>
      <c r="AR414" s="169"/>
      <c r="AS414" s="211"/>
      <c r="AT414" s="211"/>
      <c r="AU414" s="211"/>
      <c r="AV414" s="211"/>
      <c r="AW414" s="211"/>
      <c r="AX414" s="211"/>
      <c r="AY414" s="211"/>
      <c r="AZ414" s="211"/>
      <c r="BA414" s="211"/>
      <c r="BB414" s="211"/>
      <c r="BC414" s="211"/>
      <c r="BD414" s="211" t="s">
        <v>76</v>
      </c>
      <c r="BE414" s="211"/>
      <c r="BF414" s="211"/>
      <c r="BG414" s="211"/>
      <c r="BH414" s="211"/>
      <c r="BI414" s="211"/>
      <c r="BJ414" s="211"/>
      <c r="BK414" s="211"/>
      <c r="BL414" s="211"/>
      <c r="BM414" s="171">
        <f>COUNTIF(O414:AA414,"P")</f>
        <v>1</v>
      </c>
      <c r="BN414" s="172">
        <f>COUNTIF(AB414:AM414,"P")</f>
        <v>1</v>
      </c>
      <c r="BO414" s="172">
        <f>COUNTIF(AN414:AZ414,"P")</f>
        <v>0</v>
      </c>
      <c r="BP414" s="172">
        <f>COUNTIF(BA414:BL414,"P")</f>
        <v>1</v>
      </c>
      <c r="BQ414" s="172">
        <f t="shared" si="203"/>
        <v>3</v>
      </c>
      <c r="BR414" s="303">
        <f>+SUM(BM415)/(BM414)</f>
        <v>0</v>
      </c>
      <c r="BS414" s="303">
        <f>+SUM(BN415)/(BN414)</f>
        <v>0</v>
      </c>
      <c r="BT414" s="303" t="e">
        <f>+SUM(BO415)/(BO414)</f>
        <v>#DIV/0!</v>
      </c>
      <c r="BU414" s="303">
        <f>+SUM(BP415)/(BP414)</f>
        <v>0</v>
      </c>
      <c r="BV414" s="303">
        <f>+SUM(BQ415)/(BQ414)</f>
        <v>0</v>
      </c>
      <c r="BW414" s="149"/>
    </row>
    <row r="415" spans="1:75" s="205" customFormat="1" ht="28.5" hidden="1" customHeight="1" outlineLevel="1" x14ac:dyDescent="0.25">
      <c r="A415" s="262"/>
      <c r="B415" s="781"/>
      <c r="C415" s="454"/>
      <c r="D415" s="338"/>
      <c r="E415" s="339"/>
      <c r="F415" s="315"/>
      <c r="G415" s="160" t="s">
        <v>80</v>
      </c>
      <c r="H415" s="363"/>
      <c r="I415" s="363"/>
      <c r="J415" s="363"/>
      <c r="K415" s="363"/>
      <c r="L415" s="363"/>
      <c r="M415" s="352"/>
      <c r="N415" s="352"/>
      <c r="O415" s="173"/>
      <c r="P415" s="173"/>
      <c r="Q415" s="173"/>
      <c r="R415" s="173"/>
      <c r="S415" s="173"/>
      <c r="T415" s="252"/>
      <c r="U415" s="252"/>
      <c r="V415" s="174"/>
      <c r="W415" s="173"/>
      <c r="X415" s="173"/>
      <c r="Y415" s="173"/>
      <c r="Z415" s="173"/>
      <c r="AA415" s="173"/>
      <c r="AB415" s="173"/>
      <c r="AC415" s="173"/>
      <c r="AD415" s="173"/>
      <c r="AE415" s="173"/>
      <c r="AF415" s="173"/>
      <c r="AG415" s="173"/>
      <c r="AH415" s="173"/>
      <c r="AI415" s="173"/>
      <c r="AJ415" s="173"/>
      <c r="AK415" s="173"/>
      <c r="AL415" s="173"/>
      <c r="AM415" s="173"/>
      <c r="AN415" s="173"/>
      <c r="AO415" s="173"/>
      <c r="AP415" s="173"/>
      <c r="AQ415" s="173"/>
      <c r="AR415" s="173"/>
      <c r="AS415" s="173"/>
      <c r="AT415" s="173"/>
      <c r="AU415" s="173"/>
      <c r="AV415" s="173"/>
      <c r="AW415" s="173"/>
      <c r="AX415" s="173"/>
      <c r="AY415" s="173"/>
      <c r="AZ415" s="173"/>
      <c r="BA415" s="174"/>
      <c r="BB415" s="174"/>
      <c r="BC415" s="174"/>
      <c r="BD415" s="174"/>
      <c r="BE415" s="173"/>
      <c r="BF415" s="173"/>
      <c r="BG415" s="173"/>
      <c r="BH415" s="173"/>
      <c r="BI415" s="173"/>
      <c r="BJ415" s="173"/>
      <c r="BK415" s="173"/>
      <c r="BL415" s="173"/>
      <c r="BM415" s="175">
        <f>COUNTIF(O415:AA415,"E")</f>
        <v>0</v>
      </c>
      <c r="BN415" s="176">
        <f>COUNTIF(AB415:AM415,"E")</f>
        <v>0</v>
      </c>
      <c r="BO415" s="176">
        <f>COUNTIF(AN415:AZ415,"E")</f>
        <v>0</v>
      </c>
      <c r="BP415" s="176">
        <f>COUNTIF(BA415:BL415,"E")</f>
        <v>0</v>
      </c>
      <c r="BQ415" s="177">
        <f t="shared" si="203"/>
        <v>0</v>
      </c>
      <c r="BR415" s="303"/>
      <c r="BS415" s="303"/>
      <c r="BT415" s="303"/>
      <c r="BU415" s="303"/>
      <c r="BV415" s="303"/>
      <c r="BW415" s="149"/>
    </row>
    <row r="416" spans="1:75" s="205" customFormat="1" ht="24.75" hidden="1" customHeight="1" outlineLevel="1" x14ac:dyDescent="0.25">
      <c r="A416" s="262"/>
      <c r="B416" s="781"/>
      <c r="C416" s="454"/>
      <c r="D416" s="347" t="s">
        <v>670</v>
      </c>
      <c r="E416" s="340"/>
      <c r="F416" s="315" t="s">
        <v>435</v>
      </c>
      <c r="G416" s="160" t="s">
        <v>76</v>
      </c>
      <c r="H416" s="353" t="s">
        <v>77</v>
      </c>
      <c r="I416" s="353"/>
      <c r="J416" s="353"/>
      <c r="K416" s="353"/>
      <c r="L416" s="353" t="s">
        <v>77</v>
      </c>
      <c r="M416" s="361" t="s">
        <v>411</v>
      </c>
      <c r="N416" s="311" t="s">
        <v>409</v>
      </c>
      <c r="O416" s="211"/>
      <c r="P416" s="211"/>
      <c r="Q416" s="211"/>
      <c r="R416" s="211" t="s">
        <v>76</v>
      </c>
      <c r="S416" s="211"/>
      <c r="T416" s="211"/>
      <c r="U416" s="211"/>
      <c r="V416" s="211" t="s">
        <v>76</v>
      </c>
      <c r="W416" s="211"/>
      <c r="X416" s="211"/>
      <c r="Y416" s="211"/>
      <c r="Z416" s="211" t="s">
        <v>76</v>
      </c>
      <c r="AA416" s="211"/>
      <c r="AB416" s="211"/>
      <c r="AC416" s="211"/>
      <c r="AD416" s="211"/>
      <c r="AE416" s="211" t="s">
        <v>76</v>
      </c>
      <c r="AF416" s="211"/>
      <c r="AG416" s="211"/>
      <c r="AH416" s="211"/>
      <c r="AI416" s="211" t="s">
        <v>76</v>
      </c>
      <c r="AJ416" s="211"/>
      <c r="AK416" s="211"/>
      <c r="AL416" s="211"/>
      <c r="AM416" s="211" t="s">
        <v>76</v>
      </c>
      <c r="AN416" s="211"/>
      <c r="AO416" s="211"/>
      <c r="AP416" s="211"/>
      <c r="AQ416" s="211"/>
      <c r="AR416" s="211" t="s">
        <v>76</v>
      </c>
      <c r="AS416" s="211"/>
      <c r="AT416" s="211"/>
      <c r="AU416" s="211"/>
      <c r="AV416" s="211" t="s">
        <v>76</v>
      </c>
      <c r="AW416" s="211"/>
      <c r="AX416" s="211"/>
      <c r="AY416" s="211"/>
      <c r="AZ416" s="211" t="s">
        <v>76</v>
      </c>
      <c r="BA416" s="211"/>
      <c r="BB416" s="211"/>
      <c r="BC416" s="211"/>
      <c r="BD416" s="211" t="s">
        <v>76</v>
      </c>
      <c r="BE416" s="211"/>
      <c r="BF416" s="211"/>
      <c r="BG416" s="211"/>
      <c r="BH416" s="211" t="s">
        <v>76</v>
      </c>
      <c r="BI416" s="211"/>
      <c r="BJ416" s="211"/>
      <c r="BK416" s="211"/>
      <c r="BL416" s="211" t="s">
        <v>76</v>
      </c>
      <c r="BM416" s="171">
        <f>COUNTIF(O416:AA416,"P")</f>
        <v>3</v>
      </c>
      <c r="BN416" s="172">
        <f>COUNTIF(AB416:AM416,"P")</f>
        <v>3</v>
      </c>
      <c r="BO416" s="172">
        <f>COUNTIF(AN416:AZ416,"P")</f>
        <v>3</v>
      </c>
      <c r="BP416" s="172">
        <f>COUNTIF(BA416:BL416,"P")</f>
        <v>3</v>
      </c>
      <c r="BQ416" s="172">
        <f t="shared" si="203"/>
        <v>12</v>
      </c>
      <c r="BR416" s="303">
        <f t="shared" ref="BR416" si="204">+SUM(BM417)/(BM416)</f>
        <v>0</v>
      </c>
      <c r="BS416" s="303">
        <f t="shared" ref="BS416" si="205">+SUM(BN417)/(BN416)</f>
        <v>0</v>
      </c>
      <c r="BT416" s="303">
        <f t="shared" ref="BT416" si="206">+SUM(BO417)/(BO416)</f>
        <v>0</v>
      </c>
      <c r="BU416" s="303">
        <f t="shared" ref="BU416" si="207">+SUM(BP417)/(BP416)</f>
        <v>0</v>
      </c>
      <c r="BV416" s="303">
        <f t="shared" ref="BV416" si="208">+SUM(BQ417)/(BQ416)</f>
        <v>0</v>
      </c>
      <c r="BW416" s="149"/>
    </row>
    <row r="417" spans="1:75" s="205" customFormat="1" ht="24.75" hidden="1" customHeight="1" outlineLevel="1" x14ac:dyDescent="0.25">
      <c r="A417" s="262"/>
      <c r="B417" s="781"/>
      <c r="C417" s="454"/>
      <c r="D417" s="341"/>
      <c r="E417" s="342"/>
      <c r="F417" s="315"/>
      <c r="G417" s="160" t="s">
        <v>80</v>
      </c>
      <c r="H417" s="356"/>
      <c r="I417" s="356"/>
      <c r="J417" s="356"/>
      <c r="K417" s="356"/>
      <c r="L417" s="356"/>
      <c r="M417" s="362"/>
      <c r="N417" s="312"/>
      <c r="O417" s="173"/>
      <c r="P417" s="173"/>
      <c r="Q417" s="173"/>
      <c r="R417" s="173"/>
      <c r="S417" s="173"/>
      <c r="T417" s="252"/>
      <c r="U417" s="252"/>
      <c r="V417" s="174"/>
      <c r="W417" s="173"/>
      <c r="X417" s="173"/>
      <c r="Y417" s="173"/>
      <c r="Z417" s="173"/>
      <c r="AA417" s="173"/>
      <c r="AB417" s="173"/>
      <c r="AC417" s="173"/>
      <c r="AD417" s="173"/>
      <c r="AE417" s="173"/>
      <c r="AF417" s="173"/>
      <c r="AG417" s="173"/>
      <c r="AH417" s="173"/>
      <c r="AI417" s="173"/>
      <c r="AJ417" s="173"/>
      <c r="AK417" s="173"/>
      <c r="AL417" s="173"/>
      <c r="AM417" s="173"/>
      <c r="AN417" s="173"/>
      <c r="AO417" s="173"/>
      <c r="AP417" s="173"/>
      <c r="AQ417" s="173"/>
      <c r="AR417" s="173"/>
      <c r="AS417" s="173"/>
      <c r="AT417" s="173"/>
      <c r="AU417" s="173"/>
      <c r="AV417" s="173"/>
      <c r="AW417" s="173"/>
      <c r="AX417" s="173"/>
      <c r="AY417" s="173"/>
      <c r="AZ417" s="173"/>
      <c r="BA417" s="174"/>
      <c r="BB417" s="174"/>
      <c r="BC417" s="174"/>
      <c r="BD417" s="174"/>
      <c r="BE417" s="173"/>
      <c r="BF417" s="173"/>
      <c r="BG417" s="173"/>
      <c r="BH417" s="173"/>
      <c r="BI417" s="173"/>
      <c r="BJ417" s="173"/>
      <c r="BK417" s="173"/>
      <c r="BL417" s="173"/>
      <c r="BM417" s="175">
        <f>COUNTIF(O417:AA417,"E")</f>
        <v>0</v>
      </c>
      <c r="BN417" s="176">
        <f>COUNTIF(AB417:AM417,"E")</f>
        <v>0</v>
      </c>
      <c r="BO417" s="176">
        <f>COUNTIF(AN417:AZ417,"E")</f>
        <v>0</v>
      </c>
      <c r="BP417" s="176">
        <f>COUNTIF(BA417:BL417,"E")</f>
        <v>0</v>
      </c>
      <c r="BQ417" s="177">
        <f t="shared" si="203"/>
        <v>0</v>
      </c>
      <c r="BR417" s="303"/>
      <c r="BS417" s="303"/>
      <c r="BT417" s="303"/>
      <c r="BU417" s="303"/>
      <c r="BV417" s="303"/>
      <c r="BW417" s="149"/>
    </row>
    <row r="418" spans="1:75" s="205" customFormat="1" ht="21" hidden="1" customHeight="1" outlineLevel="1" x14ac:dyDescent="0.25">
      <c r="A418" s="262"/>
      <c r="B418" s="781"/>
      <c r="C418" s="454"/>
      <c r="D418" s="316" t="s">
        <v>436</v>
      </c>
      <c r="E418" s="340"/>
      <c r="F418" s="315" t="s">
        <v>437</v>
      </c>
      <c r="G418" s="160" t="s">
        <v>76</v>
      </c>
      <c r="H418" s="353" t="s">
        <v>77</v>
      </c>
      <c r="I418" s="353"/>
      <c r="J418" s="353" t="s">
        <v>77</v>
      </c>
      <c r="K418" s="353" t="s">
        <v>77</v>
      </c>
      <c r="L418" s="353" t="s">
        <v>77</v>
      </c>
      <c r="M418" s="361" t="s">
        <v>411</v>
      </c>
      <c r="N418" s="311" t="s">
        <v>409</v>
      </c>
      <c r="O418" s="211"/>
      <c r="P418" s="211"/>
      <c r="Q418" s="211"/>
      <c r="R418" s="211"/>
      <c r="S418" s="211"/>
      <c r="T418" s="211"/>
      <c r="U418" s="211"/>
      <c r="V418" s="211"/>
      <c r="W418" s="211"/>
      <c r="X418" s="211"/>
      <c r="Y418" s="211"/>
      <c r="Z418" s="211"/>
      <c r="AA418" s="211"/>
      <c r="AB418" s="211"/>
      <c r="AC418" s="211"/>
      <c r="AD418" s="211"/>
      <c r="AE418" s="211"/>
      <c r="AF418" s="211"/>
      <c r="AG418" s="211"/>
      <c r="AH418" s="211"/>
      <c r="AI418" s="211"/>
      <c r="AJ418" s="211" t="s">
        <v>76</v>
      </c>
      <c r="AK418" s="211"/>
      <c r="AL418" s="211"/>
      <c r="AM418" s="211"/>
      <c r="AN418" s="211"/>
      <c r="AO418" s="211"/>
      <c r="AP418" s="211"/>
      <c r="AQ418" s="211"/>
      <c r="AR418" s="211"/>
      <c r="AS418" s="211"/>
      <c r="AT418" s="211"/>
      <c r="AU418" s="211"/>
      <c r="AV418" s="211"/>
      <c r="AW418" s="211"/>
      <c r="AX418" s="211"/>
      <c r="AY418" s="211"/>
      <c r="AZ418" s="211"/>
      <c r="BA418" s="211"/>
      <c r="BB418" s="211"/>
      <c r="BC418" s="211"/>
      <c r="BD418" s="211"/>
      <c r="BE418" s="211"/>
      <c r="BF418" s="211"/>
      <c r="BG418" s="211"/>
      <c r="BH418" s="211"/>
      <c r="BI418" s="211"/>
      <c r="BJ418" s="211"/>
      <c r="BK418" s="211"/>
      <c r="BL418" s="211"/>
      <c r="BM418" s="171">
        <f>COUNTIF(O418:AA418,"P")</f>
        <v>0</v>
      </c>
      <c r="BN418" s="172">
        <f>COUNTIF(AB418:AM418,"P")</f>
        <v>1</v>
      </c>
      <c r="BO418" s="172">
        <f>COUNTIF(AN418:AZ418,"P")</f>
        <v>0</v>
      </c>
      <c r="BP418" s="172">
        <f>COUNTIF(BA418:BL418,"P")</f>
        <v>0</v>
      </c>
      <c r="BQ418" s="172">
        <f t="shared" si="203"/>
        <v>1</v>
      </c>
      <c r="BR418" s="303" t="e">
        <f t="shared" ref="BR418" si="209">+SUM(BM419)/(BM418)</f>
        <v>#DIV/0!</v>
      </c>
      <c r="BS418" s="303">
        <f t="shared" ref="BS418" si="210">+SUM(BN419)/(BN418)</f>
        <v>0</v>
      </c>
      <c r="BT418" s="303" t="e">
        <f t="shared" ref="BT418" si="211">+SUM(BO419)/(BO418)</f>
        <v>#DIV/0!</v>
      </c>
      <c r="BU418" s="303" t="e">
        <f t="shared" ref="BU418" si="212">+SUM(BP419)/(BP418)</f>
        <v>#DIV/0!</v>
      </c>
      <c r="BV418" s="303">
        <f t="shared" ref="BV418" si="213">+SUM(BQ419)/(BQ418)</f>
        <v>0</v>
      </c>
      <c r="BW418" s="149"/>
    </row>
    <row r="419" spans="1:75" s="205" customFormat="1" ht="21" hidden="1" customHeight="1" outlineLevel="1" x14ac:dyDescent="0.25">
      <c r="A419" s="262"/>
      <c r="B419" s="781"/>
      <c r="C419" s="454"/>
      <c r="D419" s="341"/>
      <c r="E419" s="342"/>
      <c r="F419" s="315"/>
      <c r="G419" s="160" t="s">
        <v>80</v>
      </c>
      <c r="H419" s="356"/>
      <c r="I419" s="356"/>
      <c r="J419" s="356"/>
      <c r="K419" s="356"/>
      <c r="L419" s="356"/>
      <c r="M419" s="362"/>
      <c r="N419" s="312"/>
      <c r="O419" s="173"/>
      <c r="P419" s="173"/>
      <c r="Q419" s="173"/>
      <c r="R419" s="173"/>
      <c r="S419" s="173"/>
      <c r="T419" s="252"/>
      <c r="U419" s="252"/>
      <c r="V419" s="174"/>
      <c r="W419" s="173"/>
      <c r="X419" s="173"/>
      <c r="Y419" s="173"/>
      <c r="Z419" s="173"/>
      <c r="AA419" s="173"/>
      <c r="AB419" s="173"/>
      <c r="AC419" s="173"/>
      <c r="AD419" s="173"/>
      <c r="AE419" s="173"/>
      <c r="AF419" s="173"/>
      <c r="AG419" s="173"/>
      <c r="AH419" s="173"/>
      <c r="AI419" s="173"/>
      <c r="AJ419" s="173"/>
      <c r="AK419" s="173"/>
      <c r="AL419" s="173"/>
      <c r="AM419" s="173"/>
      <c r="AN419" s="173"/>
      <c r="AO419" s="173"/>
      <c r="AP419" s="173"/>
      <c r="AQ419" s="173"/>
      <c r="AR419" s="173"/>
      <c r="AS419" s="173"/>
      <c r="AT419" s="173"/>
      <c r="AU419" s="173"/>
      <c r="AV419" s="173"/>
      <c r="AW419" s="173"/>
      <c r="AX419" s="173"/>
      <c r="AY419" s="173"/>
      <c r="AZ419" s="173"/>
      <c r="BA419" s="174"/>
      <c r="BB419" s="174"/>
      <c r="BC419" s="174"/>
      <c r="BD419" s="174"/>
      <c r="BE419" s="173"/>
      <c r="BF419" s="173"/>
      <c r="BG419" s="173"/>
      <c r="BH419" s="173"/>
      <c r="BI419" s="173"/>
      <c r="BJ419" s="173"/>
      <c r="BK419" s="173"/>
      <c r="BL419" s="173"/>
      <c r="BM419" s="175">
        <f>COUNTIF(O419:AA419,"E")</f>
        <v>0</v>
      </c>
      <c r="BN419" s="176">
        <f>COUNTIF(AB419:AM419,"E")</f>
        <v>0</v>
      </c>
      <c r="BO419" s="176">
        <f>COUNTIF(AN419:AZ419,"E")</f>
        <v>0</v>
      </c>
      <c r="BP419" s="176">
        <f>COUNTIF(BA419:BL419,"E")</f>
        <v>0</v>
      </c>
      <c r="BQ419" s="177">
        <f t="shared" si="203"/>
        <v>0</v>
      </c>
      <c r="BR419" s="303"/>
      <c r="BS419" s="303"/>
      <c r="BT419" s="303"/>
      <c r="BU419" s="303"/>
      <c r="BV419" s="303"/>
      <c r="BW419" s="149"/>
    </row>
    <row r="420" spans="1:75" s="205" customFormat="1" ht="21.75" hidden="1" customHeight="1" outlineLevel="1" x14ac:dyDescent="0.25">
      <c r="A420" s="262"/>
      <c r="B420" s="781"/>
      <c r="C420" s="454"/>
      <c r="D420" s="316" t="s">
        <v>438</v>
      </c>
      <c r="E420" s="340"/>
      <c r="F420" s="315" t="s">
        <v>439</v>
      </c>
      <c r="G420" s="160" t="s">
        <v>76</v>
      </c>
      <c r="H420" s="363" t="s">
        <v>77</v>
      </c>
      <c r="I420" s="363" t="s">
        <v>77</v>
      </c>
      <c r="J420" s="363"/>
      <c r="K420" s="363" t="s">
        <v>77</v>
      </c>
      <c r="L420" s="363" t="s">
        <v>77</v>
      </c>
      <c r="M420" s="361" t="s">
        <v>411</v>
      </c>
      <c r="N420" s="311" t="s">
        <v>409</v>
      </c>
      <c r="O420" s="211"/>
      <c r="P420" s="211"/>
      <c r="Q420" s="211"/>
      <c r="R420" s="211"/>
      <c r="S420" s="211"/>
      <c r="T420" s="211"/>
      <c r="U420" s="211"/>
      <c r="V420" s="211"/>
      <c r="W420" s="211"/>
      <c r="X420" s="211" t="s">
        <v>76</v>
      </c>
      <c r="Y420" s="211"/>
      <c r="Z420" s="211"/>
      <c r="AA420" s="211"/>
      <c r="AB420" s="211"/>
      <c r="AC420" s="211"/>
      <c r="AD420" s="211"/>
      <c r="AE420" s="211"/>
      <c r="AF420" s="211"/>
      <c r="AG420" s="211"/>
      <c r="AH420" s="211"/>
      <c r="AI420" s="211"/>
      <c r="AJ420" s="211"/>
      <c r="AK420" s="211"/>
      <c r="AL420" s="211"/>
      <c r="AM420" s="211"/>
      <c r="AN420" s="211"/>
      <c r="AO420" s="211"/>
      <c r="AP420" s="211" t="s">
        <v>76</v>
      </c>
      <c r="AQ420" s="211"/>
      <c r="AR420" s="211"/>
      <c r="AS420" s="211"/>
      <c r="AT420" s="211"/>
      <c r="AU420" s="211"/>
      <c r="AV420" s="211"/>
      <c r="AW420" s="211"/>
      <c r="AX420" s="211"/>
      <c r="AY420" s="211"/>
      <c r="AZ420" s="211"/>
      <c r="BA420" s="211"/>
      <c r="BB420" s="211"/>
      <c r="BC420" s="211"/>
      <c r="BD420" s="211"/>
      <c r="BE420" s="211"/>
      <c r="BF420" s="211"/>
      <c r="BG420" s="211"/>
      <c r="BH420" s="211"/>
      <c r="BI420" s="211"/>
      <c r="BJ420" s="211"/>
      <c r="BK420" s="211"/>
      <c r="BL420" s="211"/>
      <c r="BM420" s="171">
        <f>COUNTIF(O420:AA420,"P")</f>
        <v>1</v>
      </c>
      <c r="BN420" s="172">
        <f>COUNTIF(AB420:AM420,"P")</f>
        <v>0</v>
      </c>
      <c r="BO420" s="172">
        <f>COUNTIF(AN420:AZ420,"P")</f>
        <v>1</v>
      </c>
      <c r="BP420" s="172">
        <f>COUNTIF(BA420:BL420,"P")</f>
        <v>0</v>
      </c>
      <c r="BQ420" s="172">
        <f t="shared" si="203"/>
        <v>2</v>
      </c>
      <c r="BR420" s="303">
        <f t="shared" ref="BR420" si="214">+SUM(BM421)/(BM420)</f>
        <v>0</v>
      </c>
      <c r="BS420" s="303" t="e">
        <f t="shared" ref="BS420" si="215">+SUM(BN421)/(BN420)</f>
        <v>#DIV/0!</v>
      </c>
      <c r="BT420" s="303">
        <f t="shared" ref="BT420" si="216">+SUM(BO421)/(BO420)</f>
        <v>0</v>
      </c>
      <c r="BU420" s="303" t="e">
        <f t="shared" ref="BU420" si="217">+SUM(BP421)/(BP420)</f>
        <v>#DIV/0!</v>
      </c>
      <c r="BV420" s="303">
        <f t="shared" ref="BV420" si="218">+SUM(BQ421)/(BQ420)</f>
        <v>0</v>
      </c>
      <c r="BW420" s="149"/>
    </row>
    <row r="421" spans="1:75" s="205" customFormat="1" ht="21.75" hidden="1" customHeight="1" outlineLevel="1" x14ac:dyDescent="0.25">
      <c r="A421" s="262"/>
      <c r="B421" s="781"/>
      <c r="C421" s="454"/>
      <c r="D421" s="341"/>
      <c r="E421" s="342"/>
      <c r="F421" s="315"/>
      <c r="G421" s="160" t="s">
        <v>80</v>
      </c>
      <c r="H421" s="363"/>
      <c r="I421" s="363"/>
      <c r="J421" s="363"/>
      <c r="K421" s="363"/>
      <c r="L421" s="363"/>
      <c r="M421" s="362"/>
      <c r="N421" s="312"/>
      <c r="O421" s="173"/>
      <c r="P421" s="173"/>
      <c r="Q421" s="173"/>
      <c r="R421" s="173"/>
      <c r="S421" s="173"/>
      <c r="T421" s="252"/>
      <c r="U421" s="252"/>
      <c r="V421" s="174"/>
      <c r="W421" s="173"/>
      <c r="X421" s="173"/>
      <c r="Y421" s="173"/>
      <c r="Z421" s="173"/>
      <c r="AA421" s="173"/>
      <c r="AB421" s="173"/>
      <c r="AC421" s="173"/>
      <c r="AD421" s="173"/>
      <c r="AE421" s="173"/>
      <c r="AF421" s="173"/>
      <c r="AG421" s="173"/>
      <c r="AH421" s="173"/>
      <c r="AI421" s="173"/>
      <c r="AJ421" s="173"/>
      <c r="AK421" s="173"/>
      <c r="AL421" s="173"/>
      <c r="AM421" s="173"/>
      <c r="AN421" s="173"/>
      <c r="AO421" s="173"/>
      <c r="AP421" s="173"/>
      <c r="AQ421" s="173"/>
      <c r="AR421" s="173"/>
      <c r="AS421" s="173"/>
      <c r="AT421" s="173"/>
      <c r="AU421" s="173"/>
      <c r="AV421" s="173"/>
      <c r="AW421" s="173"/>
      <c r="AX421" s="173"/>
      <c r="AY421" s="173"/>
      <c r="AZ421" s="173"/>
      <c r="BA421" s="174"/>
      <c r="BB421" s="174"/>
      <c r="BC421" s="174"/>
      <c r="BD421" s="174"/>
      <c r="BE421" s="173"/>
      <c r="BF421" s="173"/>
      <c r="BG421" s="173"/>
      <c r="BH421" s="173"/>
      <c r="BI421" s="173"/>
      <c r="BJ421" s="173"/>
      <c r="BK421" s="173"/>
      <c r="BL421" s="173"/>
      <c r="BM421" s="175">
        <f>COUNTIF(O421:AA421,"E")</f>
        <v>0</v>
      </c>
      <c r="BN421" s="176">
        <f>COUNTIF(AB421:AM421,"E")</f>
        <v>0</v>
      </c>
      <c r="BO421" s="176">
        <f>COUNTIF(AN421:AZ421,"E")</f>
        <v>0</v>
      </c>
      <c r="BP421" s="176">
        <f>COUNTIF(BA421:BL421,"E")</f>
        <v>0</v>
      </c>
      <c r="BQ421" s="177">
        <f t="shared" si="203"/>
        <v>0</v>
      </c>
      <c r="BR421" s="303"/>
      <c r="BS421" s="303"/>
      <c r="BT421" s="303"/>
      <c r="BU421" s="303"/>
      <c r="BV421" s="303"/>
      <c r="BW421" s="149"/>
    </row>
    <row r="422" spans="1:75" s="205" customFormat="1" ht="23.25" hidden="1" customHeight="1" outlineLevel="1" x14ac:dyDescent="0.25">
      <c r="A422" s="262"/>
      <c r="B422" s="781"/>
      <c r="C422" s="454"/>
      <c r="D422" s="316" t="s">
        <v>440</v>
      </c>
      <c r="E422" s="340"/>
      <c r="F422" s="315" t="s">
        <v>441</v>
      </c>
      <c r="G422" s="160" t="s">
        <v>76</v>
      </c>
      <c r="H422" s="363" t="s">
        <v>77</v>
      </c>
      <c r="I422" s="363" t="s">
        <v>77</v>
      </c>
      <c r="J422" s="363"/>
      <c r="K422" s="363" t="s">
        <v>77</v>
      </c>
      <c r="L422" s="363" t="s">
        <v>77</v>
      </c>
      <c r="M422" s="361" t="s">
        <v>411</v>
      </c>
      <c r="N422" s="311" t="s">
        <v>409</v>
      </c>
      <c r="O422" s="211"/>
      <c r="P422" s="211"/>
      <c r="Q422" s="211" t="s">
        <v>76</v>
      </c>
      <c r="R422" s="211"/>
      <c r="S422" s="211"/>
      <c r="T422" s="211"/>
      <c r="U422" s="211" t="s">
        <v>76</v>
      </c>
      <c r="V422" s="211"/>
      <c r="W422" s="211"/>
      <c r="X422" s="211"/>
      <c r="Y422" s="211" t="s">
        <v>76</v>
      </c>
      <c r="Z422" s="211"/>
      <c r="AA422" s="211"/>
      <c r="AB422" s="211"/>
      <c r="AC422" s="211"/>
      <c r="AD422" s="211" t="s">
        <v>76</v>
      </c>
      <c r="AE422" s="211"/>
      <c r="AF422" s="211"/>
      <c r="AG422" s="211"/>
      <c r="AH422" s="211" t="s">
        <v>76</v>
      </c>
      <c r="AI422" s="211"/>
      <c r="AJ422" s="211"/>
      <c r="AK422" s="211"/>
      <c r="AL422" s="211" t="s">
        <v>76</v>
      </c>
      <c r="AM422" s="211"/>
      <c r="AN422" s="211"/>
      <c r="AO422" s="211"/>
      <c r="AP422" s="211" t="s">
        <v>76</v>
      </c>
      <c r="AQ422" s="211"/>
      <c r="AR422" s="211"/>
      <c r="AS422" s="211"/>
      <c r="AT422" s="211"/>
      <c r="AU422" s="211" t="s">
        <v>76</v>
      </c>
      <c r="AV422" s="211"/>
      <c r="AW422" s="211"/>
      <c r="AX422" s="211"/>
      <c r="AY422" s="211" t="s">
        <v>76</v>
      </c>
      <c r="AZ422" s="211"/>
      <c r="BA422" s="211"/>
      <c r="BB422" s="211"/>
      <c r="BC422" s="211" t="s">
        <v>76</v>
      </c>
      <c r="BD422" s="211"/>
      <c r="BE422" s="211"/>
      <c r="BF422" s="211"/>
      <c r="BG422" s="211" t="s">
        <v>76</v>
      </c>
      <c r="BH422" s="211"/>
      <c r="BI422" s="211"/>
      <c r="BJ422" s="211"/>
      <c r="BK422" s="211" t="s">
        <v>76</v>
      </c>
      <c r="BL422" s="211"/>
      <c r="BM422" s="171">
        <f>COUNTIF(O422:AA422,"P")</f>
        <v>3</v>
      </c>
      <c r="BN422" s="172">
        <f>COUNTIF(AB422:AM422,"P")</f>
        <v>3</v>
      </c>
      <c r="BO422" s="172">
        <f>COUNTIF(AN422:AZ422,"P")</f>
        <v>3</v>
      </c>
      <c r="BP422" s="172">
        <f>COUNTIF(BA422:BL422,"P")</f>
        <v>3</v>
      </c>
      <c r="BQ422" s="172">
        <f t="shared" si="203"/>
        <v>12</v>
      </c>
      <c r="BR422" s="303">
        <f t="shared" ref="BR422" si="219">+SUM(BM423)/(BM422)</f>
        <v>0</v>
      </c>
      <c r="BS422" s="303">
        <f t="shared" ref="BS422" si="220">+SUM(BN423)/(BN422)</f>
        <v>0</v>
      </c>
      <c r="BT422" s="303">
        <f t="shared" ref="BT422" si="221">+SUM(BO423)/(BO422)</f>
        <v>0</v>
      </c>
      <c r="BU422" s="303">
        <f t="shared" ref="BU422" si="222">+SUM(BP423)/(BP422)</f>
        <v>0</v>
      </c>
      <c r="BV422" s="303">
        <f t="shared" ref="BV422" si="223">+SUM(BQ423)/(BQ422)</f>
        <v>0</v>
      </c>
      <c r="BW422" s="149"/>
    </row>
    <row r="423" spans="1:75" s="205" customFormat="1" ht="23.25" hidden="1" customHeight="1" outlineLevel="1" x14ac:dyDescent="0.25">
      <c r="A423" s="262"/>
      <c r="B423" s="781"/>
      <c r="C423" s="454"/>
      <c r="D423" s="341"/>
      <c r="E423" s="342"/>
      <c r="F423" s="315"/>
      <c r="G423" s="160" t="s">
        <v>80</v>
      </c>
      <c r="H423" s="363"/>
      <c r="I423" s="363"/>
      <c r="J423" s="363"/>
      <c r="K423" s="363"/>
      <c r="L423" s="363"/>
      <c r="M423" s="362"/>
      <c r="N423" s="312"/>
      <c r="O423" s="173"/>
      <c r="P423" s="173"/>
      <c r="Q423" s="173"/>
      <c r="R423" s="173"/>
      <c r="S423" s="173"/>
      <c r="T423" s="252"/>
      <c r="U423" s="252"/>
      <c r="V423" s="174"/>
      <c r="W423" s="173"/>
      <c r="X423" s="173"/>
      <c r="Y423" s="173"/>
      <c r="Z423" s="173"/>
      <c r="AA423" s="173"/>
      <c r="AB423" s="173"/>
      <c r="AC423" s="173"/>
      <c r="AD423" s="173"/>
      <c r="AE423" s="173"/>
      <c r="AF423" s="173"/>
      <c r="AG423" s="173"/>
      <c r="AH423" s="173"/>
      <c r="AI423" s="173"/>
      <c r="AJ423" s="173"/>
      <c r="AK423" s="173"/>
      <c r="AL423" s="173"/>
      <c r="AM423" s="173"/>
      <c r="AN423" s="173"/>
      <c r="AO423" s="173"/>
      <c r="AP423" s="173"/>
      <c r="AQ423" s="173"/>
      <c r="AR423" s="173"/>
      <c r="AS423" s="173"/>
      <c r="AT423" s="173"/>
      <c r="AU423" s="173"/>
      <c r="AV423" s="173"/>
      <c r="AW423" s="173"/>
      <c r="AX423" s="173"/>
      <c r="AY423" s="173"/>
      <c r="AZ423" s="173"/>
      <c r="BA423" s="174"/>
      <c r="BB423" s="174"/>
      <c r="BC423" s="174"/>
      <c r="BD423" s="174"/>
      <c r="BE423" s="173"/>
      <c r="BF423" s="173"/>
      <c r="BG423" s="173"/>
      <c r="BH423" s="173"/>
      <c r="BI423" s="173"/>
      <c r="BJ423" s="173"/>
      <c r="BK423" s="173"/>
      <c r="BL423" s="173"/>
      <c r="BM423" s="175">
        <f>COUNTIF(O423:AA423,"E")</f>
        <v>0</v>
      </c>
      <c r="BN423" s="176">
        <f>COUNTIF(AB423:AM423,"E")</f>
        <v>0</v>
      </c>
      <c r="BO423" s="176">
        <f>COUNTIF(AN423:AZ423,"E")</f>
        <v>0</v>
      </c>
      <c r="BP423" s="176">
        <f>COUNTIF(BA423:BL423,"E")</f>
        <v>0</v>
      </c>
      <c r="BQ423" s="177">
        <f t="shared" si="203"/>
        <v>0</v>
      </c>
      <c r="BR423" s="303"/>
      <c r="BS423" s="303"/>
      <c r="BT423" s="303"/>
      <c r="BU423" s="303"/>
      <c r="BV423" s="303"/>
      <c r="BW423" s="149"/>
    </row>
    <row r="424" spans="1:75" s="205" customFormat="1" ht="21.75" hidden="1" customHeight="1" outlineLevel="1" x14ac:dyDescent="0.25">
      <c r="A424" s="262"/>
      <c r="B424" s="781"/>
      <c r="C424" s="454"/>
      <c r="D424" s="316" t="s">
        <v>442</v>
      </c>
      <c r="E424" s="340"/>
      <c r="F424" s="315" t="s">
        <v>443</v>
      </c>
      <c r="G424" s="160" t="s">
        <v>76</v>
      </c>
      <c r="H424" s="363" t="s">
        <v>77</v>
      </c>
      <c r="I424" s="363" t="s">
        <v>77</v>
      </c>
      <c r="J424" s="363"/>
      <c r="K424" s="363" t="s">
        <v>77</v>
      </c>
      <c r="L424" s="363" t="s">
        <v>77</v>
      </c>
      <c r="M424" s="361" t="s">
        <v>411</v>
      </c>
      <c r="N424" s="311" t="s">
        <v>409</v>
      </c>
      <c r="O424" s="211"/>
      <c r="P424" s="211"/>
      <c r="Q424" s="211"/>
      <c r="R424" s="211"/>
      <c r="S424" s="211"/>
      <c r="T424" s="211"/>
      <c r="U424" s="211"/>
      <c r="V424" s="211" t="s">
        <v>76</v>
      </c>
      <c r="W424" s="211"/>
      <c r="X424" s="211"/>
      <c r="Y424" s="211"/>
      <c r="Z424" s="211"/>
      <c r="AA424" s="211"/>
      <c r="AB424" s="211"/>
      <c r="AC424" s="211"/>
      <c r="AD424" s="211"/>
      <c r="AE424" s="211"/>
      <c r="AF424" s="211"/>
      <c r="AG424" s="211"/>
      <c r="AH424" s="211"/>
      <c r="AI424" s="211" t="s">
        <v>76</v>
      </c>
      <c r="AJ424" s="211"/>
      <c r="AK424" s="211"/>
      <c r="AL424" s="211"/>
      <c r="AM424" s="211"/>
      <c r="AN424" s="211"/>
      <c r="AO424" s="211"/>
      <c r="AP424" s="211"/>
      <c r="AQ424" s="211"/>
      <c r="AR424" s="211"/>
      <c r="AS424" s="211"/>
      <c r="AT424" s="211"/>
      <c r="AU424" s="211"/>
      <c r="AV424" s="211" t="s">
        <v>76</v>
      </c>
      <c r="AW424" s="211"/>
      <c r="AX424" s="211"/>
      <c r="AY424" s="211"/>
      <c r="AZ424" s="211"/>
      <c r="BA424" s="211"/>
      <c r="BB424" s="211"/>
      <c r="BC424" s="211"/>
      <c r="BD424" s="211"/>
      <c r="BE424" s="211"/>
      <c r="BF424" s="211"/>
      <c r="BG424" s="211"/>
      <c r="BH424" s="211" t="s">
        <v>76</v>
      </c>
      <c r="BI424" s="211"/>
      <c r="BJ424" s="211"/>
      <c r="BK424" s="211"/>
      <c r="BL424" s="211"/>
      <c r="BM424" s="171">
        <f>COUNTIF(O424:AA424,"P")</f>
        <v>1</v>
      </c>
      <c r="BN424" s="172">
        <f>COUNTIF(AB424:AM424,"P")</f>
        <v>1</v>
      </c>
      <c r="BO424" s="172">
        <f>COUNTIF(AN424:AZ424,"P")</f>
        <v>1</v>
      </c>
      <c r="BP424" s="172">
        <f>COUNTIF(BA424:BL424,"P")</f>
        <v>1</v>
      </c>
      <c r="BQ424" s="172">
        <f t="shared" si="203"/>
        <v>4</v>
      </c>
      <c r="BR424" s="303">
        <f t="shared" ref="BR424" si="224">+SUM(BM425)/(BM424)</f>
        <v>0</v>
      </c>
      <c r="BS424" s="303">
        <f t="shared" ref="BS424" si="225">+SUM(BN425)/(BN424)</f>
        <v>0</v>
      </c>
      <c r="BT424" s="303">
        <f t="shared" ref="BT424" si="226">+SUM(BO425)/(BO424)</f>
        <v>0</v>
      </c>
      <c r="BU424" s="303">
        <f t="shared" ref="BU424" si="227">+SUM(BP425)/(BP424)</f>
        <v>0</v>
      </c>
      <c r="BV424" s="303">
        <f t="shared" ref="BV424" si="228">+SUM(BQ425)/(BQ424)</f>
        <v>0</v>
      </c>
      <c r="BW424" s="149"/>
    </row>
    <row r="425" spans="1:75" s="205" customFormat="1" ht="21.75" hidden="1" customHeight="1" outlineLevel="1" thickBot="1" x14ac:dyDescent="0.3">
      <c r="A425" s="262"/>
      <c r="B425" s="781"/>
      <c r="C425" s="454"/>
      <c r="D425" s="341"/>
      <c r="E425" s="342"/>
      <c r="F425" s="315"/>
      <c r="G425" s="160" t="s">
        <v>80</v>
      </c>
      <c r="H425" s="363"/>
      <c r="I425" s="363"/>
      <c r="J425" s="363"/>
      <c r="K425" s="363"/>
      <c r="L425" s="363"/>
      <c r="M425" s="362"/>
      <c r="N425" s="312"/>
      <c r="O425" s="173"/>
      <c r="P425" s="173"/>
      <c r="Q425" s="173"/>
      <c r="R425" s="173"/>
      <c r="S425" s="173"/>
      <c r="T425" s="252"/>
      <c r="U425" s="252"/>
      <c r="V425" s="174"/>
      <c r="W425" s="173"/>
      <c r="X425" s="173"/>
      <c r="Y425" s="173"/>
      <c r="Z425" s="173"/>
      <c r="AA425" s="173"/>
      <c r="AB425" s="173"/>
      <c r="AC425" s="173"/>
      <c r="AD425" s="173"/>
      <c r="AE425" s="173"/>
      <c r="AF425" s="173"/>
      <c r="AG425" s="173"/>
      <c r="AH425" s="173"/>
      <c r="AI425" s="173"/>
      <c r="AJ425" s="173"/>
      <c r="AK425" s="173"/>
      <c r="AL425" s="173"/>
      <c r="AM425" s="173"/>
      <c r="AN425" s="173"/>
      <c r="AO425" s="173"/>
      <c r="AP425" s="173"/>
      <c r="AQ425" s="173"/>
      <c r="AR425" s="173"/>
      <c r="AS425" s="173"/>
      <c r="AT425" s="173"/>
      <c r="AU425" s="173"/>
      <c r="AV425" s="173"/>
      <c r="AW425" s="173"/>
      <c r="AX425" s="173"/>
      <c r="AY425" s="173"/>
      <c r="AZ425" s="173"/>
      <c r="BA425" s="174"/>
      <c r="BB425" s="174"/>
      <c r="BC425" s="174"/>
      <c r="BD425" s="174"/>
      <c r="BE425" s="173"/>
      <c r="BF425" s="173"/>
      <c r="BG425" s="173"/>
      <c r="BH425" s="173"/>
      <c r="BI425" s="173"/>
      <c r="BJ425" s="173"/>
      <c r="BK425" s="173"/>
      <c r="BL425" s="173"/>
      <c r="BM425" s="175">
        <f>COUNTIF(O425:AA425,"E")</f>
        <v>0</v>
      </c>
      <c r="BN425" s="176">
        <f>COUNTIF(AB425:AM425,"E")</f>
        <v>0</v>
      </c>
      <c r="BO425" s="176">
        <f>COUNTIF(AN425:AZ425,"E")</f>
        <v>0</v>
      </c>
      <c r="BP425" s="176">
        <f>COUNTIF(BA425:BL425,"E")</f>
        <v>0</v>
      </c>
      <c r="BQ425" s="177">
        <f t="shared" si="203"/>
        <v>0</v>
      </c>
      <c r="BR425" s="303"/>
      <c r="BS425" s="303"/>
      <c r="BT425" s="303"/>
      <c r="BU425" s="303"/>
      <c r="BV425" s="303"/>
      <c r="BW425" s="149"/>
    </row>
    <row r="426" spans="1:75" s="205" customFormat="1" ht="28.5" hidden="1" customHeight="1" outlineLevel="1" x14ac:dyDescent="0.25">
      <c r="A426" s="262"/>
      <c r="B426" s="781"/>
      <c r="C426" s="454"/>
      <c r="D426" s="320" t="s">
        <v>671</v>
      </c>
      <c r="E426" s="321"/>
      <c r="F426" s="313" t="s">
        <v>444</v>
      </c>
      <c r="G426" s="160" t="s">
        <v>76</v>
      </c>
      <c r="H426" s="353" t="s">
        <v>77</v>
      </c>
      <c r="I426" s="353"/>
      <c r="J426" s="353"/>
      <c r="K426" s="353"/>
      <c r="L426" s="353" t="s">
        <v>77</v>
      </c>
      <c r="M426" s="361" t="s">
        <v>411</v>
      </c>
      <c r="N426" s="311" t="s">
        <v>409</v>
      </c>
      <c r="O426" s="211"/>
      <c r="P426" s="211"/>
      <c r="Q426" s="211" t="s">
        <v>76</v>
      </c>
      <c r="R426" s="211"/>
      <c r="S426" s="211"/>
      <c r="T426" s="211"/>
      <c r="U426" s="211"/>
      <c r="V426" s="211" t="s">
        <v>76</v>
      </c>
      <c r="W426" s="211"/>
      <c r="X426" s="211"/>
      <c r="Y426" s="211"/>
      <c r="Z426" s="211" t="s">
        <v>76</v>
      </c>
      <c r="AA426" s="211"/>
      <c r="AB426" s="211"/>
      <c r="AC426" s="211"/>
      <c r="AD426" s="211"/>
      <c r="AE426" s="211" t="s">
        <v>76</v>
      </c>
      <c r="AF426" s="211"/>
      <c r="AG426" s="211"/>
      <c r="AH426" s="211"/>
      <c r="AI426" s="211" t="s">
        <v>76</v>
      </c>
      <c r="AJ426" s="211"/>
      <c r="AK426" s="211"/>
      <c r="AL426" s="211"/>
      <c r="AM426" s="211" t="s">
        <v>76</v>
      </c>
      <c r="AN426" s="211"/>
      <c r="AO426" s="211"/>
      <c r="AP426" s="211"/>
      <c r="AQ426" s="211" t="s">
        <v>76</v>
      </c>
      <c r="AR426" s="211"/>
      <c r="AS426" s="211"/>
      <c r="AT426" s="211"/>
      <c r="AU426" s="211"/>
      <c r="AV426" s="211" t="s">
        <v>76</v>
      </c>
      <c r="AW426" s="211"/>
      <c r="AX426" s="211"/>
      <c r="AY426" s="211"/>
      <c r="AZ426" s="211" t="s">
        <v>76</v>
      </c>
      <c r="BA426" s="211"/>
      <c r="BB426" s="211"/>
      <c r="BC426" s="211"/>
      <c r="BD426" s="211" t="s">
        <v>76</v>
      </c>
      <c r="BE426" s="211"/>
      <c r="BF426" s="211"/>
      <c r="BG426" s="211"/>
      <c r="BH426" s="211" t="s">
        <v>76</v>
      </c>
      <c r="BI426" s="211"/>
      <c r="BJ426" s="211"/>
      <c r="BK426" s="211"/>
      <c r="BL426" s="211" t="s">
        <v>76</v>
      </c>
      <c r="BM426" s="171">
        <f>COUNTIF(O426:AA426,"P")</f>
        <v>3</v>
      </c>
      <c r="BN426" s="172">
        <f>COUNTIF(AB426:AM426,"P")</f>
        <v>3</v>
      </c>
      <c r="BO426" s="172">
        <f>COUNTIF(AN426:AZ426,"P")</f>
        <v>3</v>
      </c>
      <c r="BP426" s="172">
        <f>COUNTIF(BA426:BL426,"P")</f>
        <v>3</v>
      </c>
      <c r="BQ426" s="172">
        <f t="shared" si="203"/>
        <v>12</v>
      </c>
      <c r="BR426" s="303">
        <f t="shared" ref="BR426" si="229">+SUM(BM427)/(BM426)</f>
        <v>0</v>
      </c>
      <c r="BS426" s="303">
        <f t="shared" ref="BS426" si="230">+SUM(BN427)/(BN426)</f>
        <v>0</v>
      </c>
      <c r="BT426" s="303">
        <f t="shared" ref="BT426" si="231">+SUM(BO427)/(BO426)</f>
        <v>0</v>
      </c>
      <c r="BU426" s="303">
        <f t="shared" ref="BU426" si="232">+SUM(BP427)/(BP426)</f>
        <v>0</v>
      </c>
      <c r="BV426" s="303">
        <f t="shared" ref="BV426" si="233">+SUM(BQ427)/(BQ426)</f>
        <v>0</v>
      </c>
      <c r="BW426" s="149"/>
    </row>
    <row r="427" spans="1:75" s="205" customFormat="1" ht="28.5" hidden="1" customHeight="1" outlineLevel="1" x14ac:dyDescent="0.25">
      <c r="A427" s="262"/>
      <c r="B427" s="781"/>
      <c r="C427" s="454"/>
      <c r="D427" s="322"/>
      <c r="E427" s="323"/>
      <c r="F427" s="314"/>
      <c r="G427" s="160" t="s">
        <v>80</v>
      </c>
      <c r="H427" s="356"/>
      <c r="I427" s="356"/>
      <c r="J427" s="356"/>
      <c r="K427" s="356"/>
      <c r="L427" s="356"/>
      <c r="M427" s="362"/>
      <c r="N427" s="312"/>
      <c r="O427" s="173"/>
      <c r="P427" s="173"/>
      <c r="Q427" s="173"/>
      <c r="R427" s="173"/>
      <c r="S427" s="173"/>
      <c r="T427" s="252"/>
      <c r="U427" s="252"/>
      <c r="V427" s="174"/>
      <c r="W427" s="173"/>
      <c r="X427" s="173"/>
      <c r="Y427" s="173"/>
      <c r="Z427" s="173"/>
      <c r="AA427" s="173"/>
      <c r="AB427" s="173"/>
      <c r="AC427" s="173"/>
      <c r="AD427" s="173"/>
      <c r="AE427" s="173"/>
      <c r="AF427" s="173"/>
      <c r="AG427" s="173"/>
      <c r="AH427" s="173"/>
      <c r="AI427" s="173"/>
      <c r="AJ427" s="173"/>
      <c r="AK427" s="173"/>
      <c r="AL427" s="173"/>
      <c r="AM427" s="173"/>
      <c r="AN427" s="173"/>
      <c r="AO427" s="173"/>
      <c r="AP427" s="173"/>
      <c r="AQ427" s="173"/>
      <c r="AR427" s="173"/>
      <c r="AS427" s="173"/>
      <c r="AT427" s="173"/>
      <c r="AU427" s="173"/>
      <c r="AV427" s="173"/>
      <c r="AW427" s="173"/>
      <c r="AX427" s="173"/>
      <c r="AY427" s="173"/>
      <c r="AZ427" s="173"/>
      <c r="BA427" s="174"/>
      <c r="BB427" s="174"/>
      <c r="BC427" s="174"/>
      <c r="BD427" s="174"/>
      <c r="BE427" s="173"/>
      <c r="BF427" s="173"/>
      <c r="BG427" s="173"/>
      <c r="BH427" s="173"/>
      <c r="BI427" s="173"/>
      <c r="BJ427" s="173"/>
      <c r="BK427" s="173"/>
      <c r="BL427" s="173"/>
      <c r="BM427" s="175">
        <f>COUNTIF(O427:AA427,"E")</f>
        <v>0</v>
      </c>
      <c r="BN427" s="176">
        <f>COUNTIF(AB427:AM427,"E")</f>
        <v>0</v>
      </c>
      <c r="BO427" s="176">
        <f>COUNTIF(AN427:AZ427,"E")</f>
        <v>0</v>
      </c>
      <c r="BP427" s="176">
        <f>COUNTIF(BA427:BL427,"E")</f>
        <v>0</v>
      </c>
      <c r="BQ427" s="177">
        <f t="shared" si="203"/>
        <v>0</v>
      </c>
      <c r="BR427" s="303"/>
      <c r="BS427" s="303"/>
      <c r="BT427" s="303"/>
      <c r="BU427" s="303"/>
      <c r="BV427" s="303"/>
      <c r="BW427" s="149"/>
    </row>
    <row r="428" spans="1:75" s="205" customFormat="1" ht="24.75" hidden="1" customHeight="1" outlineLevel="1" x14ac:dyDescent="0.25">
      <c r="A428" s="262"/>
      <c r="B428" s="781"/>
      <c r="C428" s="454"/>
      <c r="D428" s="316" t="s">
        <v>672</v>
      </c>
      <c r="E428" s="317"/>
      <c r="F428" s="315" t="s">
        <v>445</v>
      </c>
      <c r="G428" s="160" t="s">
        <v>76</v>
      </c>
      <c r="H428" s="353" t="s">
        <v>77</v>
      </c>
      <c r="I428" s="353" t="s">
        <v>77</v>
      </c>
      <c r="J428" s="353"/>
      <c r="K428" s="353"/>
      <c r="L428" s="353" t="s">
        <v>77</v>
      </c>
      <c r="M428" s="361" t="s">
        <v>411</v>
      </c>
      <c r="N428" s="311" t="s">
        <v>409</v>
      </c>
      <c r="O428" s="211"/>
      <c r="P428" s="211"/>
      <c r="Q428" s="211"/>
      <c r="R428" s="211"/>
      <c r="S428" s="211"/>
      <c r="T428" s="211"/>
      <c r="U428" s="211"/>
      <c r="V428" s="211"/>
      <c r="W428" s="211"/>
      <c r="X428" s="211"/>
      <c r="Y428" s="211"/>
      <c r="Z428" s="211"/>
      <c r="AA428" s="211"/>
      <c r="AB428" s="211"/>
      <c r="AC428" s="211"/>
      <c r="AD428" s="211"/>
      <c r="AE428" s="211"/>
      <c r="AF428" s="211"/>
      <c r="AG428" s="211"/>
      <c r="AH428" s="211"/>
      <c r="AI428" s="211"/>
      <c r="AJ428" s="211"/>
      <c r="AK428" s="211"/>
      <c r="AL428" s="211" t="s">
        <v>76</v>
      </c>
      <c r="AM428" s="211"/>
      <c r="AN428" s="211"/>
      <c r="AO428" s="211"/>
      <c r="AP428" s="211"/>
      <c r="AQ428" s="211"/>
      <c r="AR428" s="211"/>
      <c r="AS428" s="211"/>
      <c r="AT428" s="211"/>
      <c r="AU428" s="211"/>
      <c r="AV428" s="211"/>
      <c r="AW428" s="211"/>
      <c r="AX428" s="211"/>
      <c r="AY428" s="211"/>
      <c r="AZ428" s="211"/>
      <c r="BA428" s="211"/>
      <c r="BB428" s="211"/>
      <c r="BC428" s="211"/>
      <c r="BD428" s="211"/>
      <c r="BE428" s="211"/>
      <c r="BF428" s="211"/>
      <c r="BG428" s="211"/>
      <c r="BH428" s="211"/>
      <c r="BI428" s="211"/>
      <c r="BJ428" s="211"/>
      <c r="BK428" s="211" t="s">
        <v>76</v>
      </c>
      <c r="BL428" s="211"/>
      <c r="BM428" s="171">
        <f>COUNTIF(O428:AA428,"P")</f>
        <v>0</v>
      </c>
      <c r="BN428" s="172">
        <f>COUNTIF(AB428:AM428,"P")</f>
        <v>1</v>
      </c>
      <c r="BO428" s="172">
        <f>COUNTIF(AN428:AZ428,"P")</f>
        <v>0</v>
      </c>
      <c r="BP428" s="172">
        <f>COUNTIF(BA428:BL428,"P")</f>
        <v>1</v>
      </c>
      <c r="BQ428" s="172">
        <f t="shared" si="203"/>
        <v>2</v>
      </c>
      <c r="BR428" s="303" t="e">
        <f t="shared" ref="BR428" si="234">+SUM(BM429)/(BM428)</f>
        <v>#DIV/0!</v>
      </c>
      <c r="BS428" s="303">
        <f t="shared" ref="BS428" si="235">+SUM(BN429)/(BN428)</f>
        <v>0</v>
      </c>
      <c r="BT428" s="303" t="e">
        <f t="shared" ref="BT428" si="236">+SUM(BO429)/(BO428)</f>
        <v>#DIV/0!</v>
      </c>
      <c r="BU428" s="303">
        <f t="shared" ref="BU428" si="237">+SUM(BP429)/(BP428)</f>
        <v>0</v>
      </c>
      <c r="BV428" s="303">
        <f t="shared" ref="BV428" si="238">+SUM(BQ429)/(BQ428)</f>
        <v>0</v>
      </c>
      <c r="BW428" s="149"/>
    </row>
    <row r="429" spans="1:75" s="205" customFormat="1" ht="27" hidden="1" customHeight="1" outlineLevel="1" x14ac:dyDescent="0.25">
      <c r="A429" s="262"/>
      <c r="B429" s="781"/>
      <c r="C429" s="454"/>
      <c r="D429" s="318"/>
      <c r="E429" s="319"/>
      <c r="F429" s="315"/>
      <c r="G429" s="160" t="s">
        <v>80</v>
      </c>
      <c r="H429" s="356"/>
      <c r="I429" s="356"/>
      <c r="J429" s="356"/>
      <c r="K429" s="356"/>
      <c r="L429" s="356"/>
      <c r="M429" s="362"/>
      <c r="N429" s="312"/>
      <c r="O429" s="173"/>
      <c r="P429" s="173"/>
      <c r="Q429" s="173"/>
      <c r="R429" s="173"/>
      <c r="S429" s="173"/>
      <c r="T429" s="252"/>
      <c r="U429" s="252"/>
      <c r="V429" s="174"/>
      <c r="W429" s="173"/>
      <c r="X429" s="173"/>
      <c r="Y429" s="173"/>
      <c r="Z429" s="173"/>
      <c r="AA429" s="173"/>
      <c r="AB429" s="173"/>
      <c r="AC429" s="173"/>
      <c r="AD429" s="173"/>
      <c r="AE429" s="173"/>
      <c r="AF429" s="173"/>
      <c r="AG429" s="173"/>
      <c r="AH429" s="173"/>
      <c r="AI429" s="173"/>
      <c r="AJ429" s="173"/>
      <c r="AK429" s="173"/>
      <c r="AL429" s="173"/>
      <c r="AM429" s="173"/>
      <c r="AN429" s="173"/>
      <c r="AO429" s="173"/>
      <c r="AP429" s="173"/>
      <c r="AQ429" s="173"/>
      <c r="AR429" s="173"/>
      <c r="AS429" s="173"/>
      <c r="AT429" s="173"/>
      <c r="AU429" s="173"/>
      <c r="AV429" s="173"/>
      <c r="AW429" s="173"/>
      <c r="AX429" s="173"/>
      <c r="AY429" s="173"/>
      <c r="AZ429" s="173"/>
      <c r="BA429" s="174"/>
      <c r="BB429" s="174"/>
      <c r="BC429" s="174"/>
      <c r="BD429" s="174"/>
      <c r="BE429" s="173"/>
      <c r="BF429" s="173"/>
      <c r="BG429" s="173"/>
      <c r="BH429" s="173"/>
      <c r="BI429" s="173"/>
      <c r="BJ429" s="173"/>
      <c r="BK429" s="173"/>
      <c r="BL429" s="173"/>
      <c r="BM429" s="175">
        <f>COUNTIF(O429:AA429,"E")</f>
        <v>0</v>
      </c>
      <c r="BN429" s="176">
        <f>COUNTIF(AB429:AM429,"E")</f>
        <v>0</v>
      </c>
      <c r="BO429" s="176">
        <f>COUNTIF(AN429:AZ429,"E")</f>
        <v>0</v>
      </c>
      <c r="BP429" s="176">
        <f>COUNTIF(BA429:BL429,"E")</f>
        <v>0</v>
      </c>
      <c r="BQ429" s="177">
        <f t="shared" si="203"/>
        <v>0</v>
      </c>
      <c r="BR429" s="303"/>
      <c r="BS429" s="303"/>
      <c r="BT429" s="303"/>
      <c r="BU429" s="303"/>
      <c r="BV429" s="303"/>
      <c r="BW429" s="149"/>
    </row>
    <row r="430" spans="1:75" s="205" customFormat="1" ht="27" hidden="1" customHeight="1" outlineLevel="1" x14ac:dyDescent="0.25">
      <c r="A430" s="262"/>
      <c r="B430" s="781"/>
      <c r="C430" s="454"/>
      <c r="D430" s="324" t="s">
        <v>673</v>
      </c>
      <c r="E430" s="325"/>
      <c r="F430" s="315" t="s">
        <v>446</v>
      </c>
      <c r="G430" s="160" t="s">
        <v>76</v>
      </c>
      <c r="H430" s="353" t="s">
        <v>77</v>
      </c>
      <c r="I430" s="353" t="s">
        <v>77</v>
      </c>
      <c r="J430" s="353"/>
      <c r="K430" s="353" t="s">
        <v>77</v>
      </c>
      <c r="L430" s="353" t="s">
        <v>77</v>
      </c>
      <c r="M430" s="361" t="s">
        <v>411</v>
      </c>
      <c r="N430" s="311" t="s">
        <v>409</v>
      </c>
      <c r="O430" s="211"/>
      <c r="P430" s="211"/>
      <c r="Q430" s="211"/>
      <c r="R430" s="211"/>
      <c r="S430" s="211"/>
      <c r="T430" s="211"/>
      <c r="U430" s="211"/>
      <c r="V430" s="211"/>
      <c r="W430" s="211"/>
      <c r="X430" s="211" t="s">
        <v>76</v>
      </c>
      <c r="Y430" s="211"/>
      <c r="Z430" s="211"/>
      <c r="AA430" s="211"/>
      <c r="AB430" s="211"/>
      <c r="AC430" s="211"/>
      <c r="AD430" s="211"/>
      <c r="AE430" s="211"/>
      <c r="AF430" s="211"/>
      <c r="AG430" s="211"/>
      <c r="AH430" s="211"/>
      <c r="AI430" s="211"/>
      <c r="AJ430" s="211"/>
      <c r="AK430" s="211" t="s">
        <v>76</v>
      </c>
      <c r="AL430" s="211"/>
      <c r="AM430" s="211"/>
      <c r="AN430" s="211"/>
      <c r="AO430" s="211"/>
      <c r="AP430" s="211"/>
      <c r="AQ430" s="211"/>
      <c r="AR430" s="211"/>
      <c r="AS430" s="211"/>
      <c r="AT430" s="211"/>
      <c r="AU430" s="211"/>
      <c r="AV430" s="211"/>
      <c r="AW430" s="211"/>
      <c r="AX430" s="211" t="s">
        <v>76</v>
      </c>
      <c r="AY430" s="211"/>
      <c r="AZ430" s="211"/>
      <c r="BA430" s="211"/>
      <c r="BB430" s="211"/>
      <c r="BC430" s="211"/>
      <c r="BD430" s="211"/>
      <c r="BE430" s="211"/>
      <c r="BF430" s="211"/>
      <c r="BG430" s="211"/>
      <c r="BH430" s="211"/>
      <c r="BI430" s="211"/>
      <c r="BJ430" s="211" t="s">
        <v>76</v>
      </c>
      <c r="BK430" s="211"/>
      <c r="BL430" s="211"/>
      <c r="BM430" s="171">
        <f>COUNTIF(O430:AA430,"P")</f>
        <v>1</v>
      </c>
      <c r="BN430" s="172">
        <f>COUNTIF(AB430:AM430,"P")</f>
        <v>1</v>
      </c>
      <c r="BO430" s="172">
        <f>COUNTIF(AN430:AZ430,"P")</f>
        <v>1</v>
      </c>
      <c r="BP430" s="172">
        <f>COUNTIF(BA430:BL430,"P")</f>
        <v>1</v>
      </c>
      <c r="BQ430" s="172">
        <f t="shared" si="203"/>
        <v>4</v>
      </c>
      <c r="BR430" s="303">
        <f>+SUM(BM431)/(BM430)</f>
        <v>0</v>
      </c>
      <c r="BS430" s="303">
        <f>+SUM(BN431)/(BN430)</f>
        <v>0</v>
      </c>
      <c r="BT430" s="303">
        <f>+SUM(BO431)/(BO430)</f>
        <v>0</v>
      </c>
      <c r="BU430" s="303">
        <f>+SUM(BP431)/(BP430)</f>
        <v>0</v>
      </c>
      <c r="BV430" s="303">
        <f>+SUM(BQ431)/(BQ430)</f>
        <v>0</v>
      </c>
      <c r="BW430" s="149"/>
    </row>
    <row r="431" spans="1:75" s="205" customFormat="1" ht="28.5" hidden="1" customHeight="1" outlineLevel="1" thickBot="1" x14ac:dyDescent="0.3">
      <c r="A431" s="262"/>
      <c r="B431" s="781"/>
      <c r="C431" s="454"/>
      <c r="D431" s="326"/>
      <c r="E431" s="327"/>
      <c r="F431" s="315"/>
      <c r="G431" s="160" t="s">
        <v>80</v>
      </c>
      <c r="H431" s="356"/>
      <c r="I431" s="356"/>
      <c r="J431" s="356"/>
      <c r="K431" s="356"/>
      <c r="L431" s="356"/>
      <c r="M431" s="362"/>
      <c r="N431" s="312"/>
      <c r="O431" s="173"/>
      <c r="P431" s="173"/>
      <c r="Q431" s="173"/>
      <c r="R431" s="173"/>
      <c r="S431" s="173"/>
      <c r="T431" s="252"/>
      <c r="U431" s="252"/>
      <c r="V431" s="174"/>
      <c r="W431" s="173"/>
      <c r="X431" s="173"/>
      <c r="Y431" s="173"/>
      <c r="Z431" s="173"/>
      <c r="AA431" s="173"/>
      <c r="AB431" s="173"/>
      <c r="AC431" s="173"/>
      <c r="AD431" s="173"/>
      <c r="AE431" s="173"/>
      <c r="AF431" s="173"/>
      <c r="AG431" s="173"/>
      <c r="AH431" s="173"/>
      <c r="AI431" s="173"/>
      <c r="AJ431" s="173"/>
      <c r="AK431" s="173"/>
      <c r="AL431" s="173"/>
      <c r="AM431" s="173"/>
      <c r="AN431" s="173"/>
      <c r="AO431" s="173"/>
      <c r="AP431" s="173"/>
      <c r="AQ431" s="173"/>
      <c r="AR431" s="173"/>
      <c r="AS431" s="173"/>
      <c r="AT431" s="173"/>
      <c r="AU431" s="173"/>
      <c r="AV431" s="173"/>
      <c r="AW431" s="173"/>
      <c r="AX431" s="173"/>
      <c r="AY431" s="173"/>
      <c r="AZ431" s="173"/>
      <c r="BA431" s="174"/>
      <c r="BB431" s="174"/>
      <c r="BC431" s="174"/>
      <c r="BD431" s="174"/>
      <c r="BE431" s="173"/>
      <c r="BF431" s="173"/>
      <c r="BG431" s="173"/>
      <c r="BH431" s="173"/>
      <c r="BI431" s="173"/>
      <c r="BJ431" s="173"/>
      <c r="BK431" s="173"/>
      <c r="BL431" s="173"/>
      <c r="BM431" s="175">
        <f>COUNTIF(O431:AA431,"E")</f>
        <v>0</v>
      </c>
      <c r="BN431" s="176">
        <f>COUNTIF(AB431:AM431,"E")</f>
        <v>0</v>
      </c>
      <c r="BO431" s="176">
        <f>COUNTIF(AN431:AZ431,"E")</f>
        <v>0</v>
      </c>
      <c r="BP431" s="176">
        <f>COUNTIF(BA431:BL431,"E")</f>
        <v>0</v>
      </c>
      <c r="BQ431" s="177">
        <f t="shared" si="203"/>
        <v>0</v>
      </c>
      <c r="BR431" s="303"/>
      <c r="BS431" s="303"/>
      <c r="BT431" s="303"/>
      <c r="BU431" s="303"/>
      <c r="BV431" s="303"/>
      <c r="BW431" s="149"/>
    </row>
    <row r="432" spans="1:75" s="205" customFormat="1" ht="24" hidden="1" customHeight="1" outlineLevel="1" x14ac:dyDescent="0.25">
      <c r="A432" s="262"/>
      <c r="B432" s="781"/>
      <c r="C432" s="454"/>
      <c r="D432" s="324" t="s">
        <v>674</v>
      </c>
      <c r="E432" s="325"/>
      <c r="F432" s="313" t="s">
        <v>447</v>
      </c>
      <c r="G432" s="160" t="s">
        <v>76</v>
      </c>
      <c r="H432" s="353" t="s">
        <v>77</v>
      </c>
      <c r="I432" s="353" t="s">
        <v>77</v>
      </c>
      <c r="J432" s="353"/>
      <c r="K432" s="353" t="s">
        <v>77</v>
      </c>
      <c r="L432" s="353" t="s">
        <v>77</v>
      </c>
      <c r="M432" s="361" t="s">
        <v>411</v>
      </c>
      <c r="N432" s="311" t="s">
        <v>448</v>
      </c>
      <c r="O432" s="211"/>
      <c r="P432" s="211"/>
      <c r="Q432" s="211"/>
      <c r="R432" s="211"/>
      <c r="S432" s="211"/>
      <c r="T432" s="211"/>
      <c r="U432" s="211" t="s">
        <v>76</v>
      </c>
      <c r="V432" s="211"/>
      <c r="W432" s="211"/>
      <c r="X432" s="211"/>
      <c r="Y432" s="211"/>
      <c r="Z432" s="211"/>
      <c r="AA432" s="211"/>
      <c r="AB432" s="211"/>
      <c r="AC432" s="211"/>
      <c r="AD432" s="211"/>
      <c r="AE432" s="211"/>
      <c r="AF432" s="211"/>
      <c r="AG432" s="211"/>
      <c r="AH432" s="211" t="s">
        <v>76</v>
      </c>
      <c r="AI432" s="211"/>
      <c r="AJ432" s="211"/>
      <c r="AK432" s="211"/>
      <c r="AL432" s="211"/>
      <c r="AM432" s="211"/>
      <c r="AN432" s="211"/>
      <c r="AO432" s="211"/>
      <c r="AP432" s="211"/>
      <c r="AQ432" s="211"/>
      <c r="AR432" s="211"/>
      <c r="AS432" s="211"/>
      <c r="AT432" s="211"/>
      <c r="AU432" s="211"/>
      <c r="AV432" s="211"/>
      <c r="AW432" s="211"/>
      <c r="AX432" s="211"/>
      <c r="AY432" s="211" t="s">
        <v>76</v>
      </c>
      <c r="AZ432" s="211"/>
      <c r="BA432" s="211"/>
      <c r="BB432" s="211"/>
      <c r="BC432" s="211"/>
      <c r="BD432" s="211"/>
      <c r="BE432" s="211"/>
      <c r="BF432" s="211"/>
      <c r="BG432" s="211"/>
      <c r="BH432" s="211"/>
      <c r="BI432" s="211"/>
      <c r="BJ432" s="211"/>
      <c r="BK432" s="211"/>
      <c r="BL432" s="211"/>
      <c r="BM432" s="171">
        <f>COUNTIF(O432:AA432,"P")</f>
        <v>1</v>
      </c>
      <c r="BN432" s="172">
        <f>COUNTIF(AB432:AM432,"P")</f>
        <v>1</v>
      </c>
      <c r="BO432" s="172">
        <f>COUNTIF(AN432:AZ432,"P")</f>
        <v>1</v>
      </c>
      <c r="BP432" s="172">
        <f>COUNTIF(BA432:BL432,"P")</f>
        <v>0</v>
      </c>
      <c r="BQ432" s="172">
        <f t="shared" si="203"/>
        <v>3</v>
      </c>
      <c r="BR432" s="303">
        <f t="shared" ref="BR432" si="239">+SUM(BM433)/(BM432)</f>
        <v>0</v>
      </c>
      <c r="BS432" s="303">
        <f t="shared" ref="BS432" si="240">+SUM(BN433)/(BN432)</f>
        <v>0</v>
      </c>
      <c r="BT432" s="303">
        <f t="shared" ref="BT432" si="241">+SUM(BO433)/(BO432)</f>
        <v>0</v>
      </c>
      <c r="BU432" s="303" t="e">
        <f t="shared" ref="BU432" si="242">+SUM(BP433)/(BP432)</f>
        <v>#DIV/0!</v>
      </c>
      <c r="BV432" s="303">
        <f t="shared" ref="BV432" si="243">+SUM(BQ433)/(BQ432)</f>
        <v>0</v>
      </c>
      <c r="BW432" s="149"/>
    </row>
    <row r="433" spans="1:75" s="205" customFormat="1" ht="24" hidden="1" customHeight="1" outlineLevel="1" x14ac:dyDescent="0.25">
      <c r="A433" s="262"/>
      <c r="B433" s="781"/>
      <c r="C433" s="454"/>
      <c r="D433" s="326"/>
      <c r="E433" s="327"/>
      <c r="F433" s="314"/>
      <c r="G433" s="160" t="s">
        <v>80</v>
      </c>
      <c r="H433" s="356"/>
      <c r="I433" s="356"/>
      <c r="J433" s="356"/>
      <c r="K433" s="356"/>
      <c r="L433" s="356"/>
      <c r="M433" s="362"/>
      <c r="N433" s="312"/>
      <c r="O433" s="173"/>
      <c r="P433" s="173"/>
      <c r="Q433" s="173"/>
      <c r="R433" s="173"/>
      <c r="S433" s="173"/>
      <c r="T433" s="252"/>
      <c r="U433" s="252"/>
      <c r="V433" s="174"/>
      <c r="W433" s="173"/>
      <c r="X433" s="173"/>
      <c r="Y433" s="173"/>
      <c r="Z433" s="173"/>
      <c r="AA433" s="173"/>
      <c r="AB433" s="173"/>
      <c r="AC433" s="173"/>
      <c r="AD433" s="173"/>
      <c r="AE433" s="173"/>
      <c r="AF433" s="173"/>
      <c r="AG433" s="173"/>
      <c r="AH433" s="173"/>
      <c r="AI433" s="173"/>
      <c r="AJ433" s="173"/>
      <c r="AK433" s="173"/>
      <c r="AL433" s="173"/>
      <c r="AM433" s="173"/>
      <c r="AN433" s="173"/>
      <c r="AO433" s="173"/>
      <c r="AP433" s="173"/>
      <c r="AQ433" s="173"/>
      <c r="AR433" s="173"/>
      <c r="AS433" s="173"/>
      <c r="AT433" s="173"/>
      <c r="AU433" s="173"/>
      <c r="AV433" s="173"/>
      <c r="AW433" s="173"/>
      <c r="AX433" s="173"/>
      <c r="AY433" s="173"/>
      <c r="AZ433" s="173"/>
      <c r="BA433" s="174"/>
      <c r="BB433" s="174"/>
      <c r="BC433" s="174"/>
      <c r="BD433" s="174"/>
      <c r="BE433" s="173"/>
      <c r="BF433" s="173"/>
      <c r="BG433" s="173"/>
      <c r="BH433" s="173"/>
      <c r="BI433" s="173"/>
      <c r="BJ433" s="173"/>
      <c r="BK433" s="173"/>
      <c r="BL433" s="173"/>
      <c r="BM433" s="175">
        <f>COUNTIF(O433:AA433,"E")</f>
        <v>0</v>
      </c>
      <c r="BN433" s="176">
        <f>COUNTIF(AB433:AM433,"E")</f>
        <v>0</v>
      </c>
      <c r="BO433" s="176">
        <f>COUNTIF(AN433:AZ433,"E")</f>
        <v>0</v>
      </c>
      <c r="BP433" s="176">
        <f>COUNTIF(BA433:BL433,"E")</f>
        <v>0</v>
      </c>
      <c r="BQ433" s="177">
        <f t="shared" si="203"/>
        <v>0</v>
      </c>
      <c r="BR433" s="303"/>
      <c r="BS433" s="303"/>
      <c r="BT433" s="303"/>
      <c r="BU433" s="303"/>
      <c r="BV433" s="303"/>
      <c r="BW433" s="149"/>
    </row>
    <row r="434" spans="1:75" s="205" customFormat="1" ht="18.75" customHeight="1" collapsed="1" x14ac:dyDescent="0.25">
      <c r="A434" s="573"/>
      <c r="B434" s="661">
        <v>0.94</v>
      </c>
      <c r="C434" s="520" t="s">
        <v>136</v>
      </c>
      <c r="D434" s="492" t="s">
        <v>449</v>
      </c>
      <c r="E434" s="493"/>
      <c r="F434" s="531" t="s">
        <v>450</v>
      </c>
      <c r="G434" s="160" t="s">
        <v>76</v>
      </c>
      <c r="H434" s="353" t="s">
        <v>77</v>
      </c>
      <c r="I434" s="353"/>
      <c r="J434" s="353"/>
      <c r="K434" s="353" t="s">
        <v>77</v>
      </c>
      <c r="L434" s="353" t="s">
        <v>77</v>
      </c>
      <c r="M434" s="361" t="s">
        <v>392</v>
      </c>
      <c r="N434" s="311" t="s">
        <v>300</v>
      </c>
      <c r="O434" s="265">
        <f>COUNTIF(O436:O443,"P")</f>
        <v>0</v>
      </c>
      <c r="P434" s="265">
        <f t="shared" ref="P434:BL434" si="244">COUNTIF(P436:P443,"P")</f>
        <v>0</v>
      </c>
      <c r="Q434" s="265">
        <f t="shared" si="244"/>
        <v>0</v>
      </c>
      <c r="R434" s="265">
        <f t="shared" si="244"/>
        <v>1</v>
      </c>
      <c r="S434" s="265">
        <f t="shared" si="244"/>
        <v>0</v>
      </c>
      <c r="T434" s="265">
        <f t="shared" si="244"/>
        <v>0</v>
      </c>
      <c r="U434" s="265">
        <f t="shared" si="244"/>
        <v>0</v>
      </c>
      <c r="V434" s="265">
        <f t="shared" si="244"/>
        <v>1</v>
      </c>
      <c r="W434" s="265">
        <f t="shared" si="244"/>
        <v>0</v>
      </c>
      <c r="X434" s="265">
        <f t="shared" si="244"/>
        <v>0</v>
      </c>
      <c r="Y434" s="265">
        <f t="shared" si="244"/>
        <v>0</v>
      </c>
      <c r="Z434" s="265">
        <f t="shared" si="244"/>
        <v>0</v>
      </c>
      <c r="AA434" s="265"/>
      <c r="AB434" s="265">
        <f t="shared" si="244"/>
        <v>0</v>
      </c>
      <c r="AC434" s="265">
        <f t="shared" si="244"/>
        <v>0</v>
      </c>
      <c r="AD434" s="265">
        <f t="shared" si="244"/>
        <v>0</v>
      </c>
      <c r="AE434" s="265">
        <f t="shared" si="244"/>
        <v>1</v>
      </c>
      <c r="AF434" s="265">
        <f t="shared" si="244"/>
        <v>0</v>
      </c>
      <c r="AG434" s="265">
        <f t="shared" si="244"/>
        <v>0</v>
      </c>
      <c r="AH434" s="265">
        <f t="shared" si="244"/>
        <v>0</v>
      </c>
      <c r="AI434" s="265">
        <f t="shared" si="244"/>
        <v>1</v>
      </c>
      <c r="AJ434" s="265">
        <f t="shared" si="244"/>
        <v>0</v>
      </c>
      <c r="AK434" s="265">
        <f t="shared" si="244"/>
        <v>0</v>
      </c>
      <c r="AL434" s="265">
        <f t="shared" si="244"/>
        <v>0</v>
      </c>
      <c r="AM434" s="265">
        <f t="shared" si="244"/>
        <v>1</v>
      </c>
      <c r="AN434" s="265">
        <f t="shared" si="244"/>
        <v>0</v>
      </c>
      <c r="AO434" s="265">
        <f t="shared" si="244"/>
        <v>0</v>
      </c>
      <c r="AP434" s="265">
        <f t="shared" si="244"/>
        <v>0</v>
      </c>
      <c r="AQ434" s="265">
        <f t="shared" si="244"/>
        <v>0</v>
      </c>
      <c r="AR434" s="265">
        <f t="shared" si="244"/>
        <v>1</v>
      </c>
      <c r="AS434" s="265">
        <f t="shared" si="244"/>
        <v>0</v>
      </c>
      <c r="AT434" s="265">
        <f t="shared" si="244"/>
        <v>0</v>
      </c>
      <c r="AU434" s="265">
        <f t="shared" si="244"/>
        <v>0</v>
      </c>
      <c r="AV434" s="265">
        <f t="shared" si="244"/>
        <v>1</v>
      </c>
      <c r="AW434" s="265">
        <f t="shared" si="244"/>
        <v>0</v>
      </c>
      <c r="AX434" s="265">
        <f t="shared" si="244"/>
        <v>0</v>
      </c>
      <c r="AY434" s="265">
        <f t="shared" si="244"/>
        <v>0</v>
      </c>
      <c r="AZ434" s="265">
        <f t="shared" si="244"/>
        <v>1</v>
      </c>
      <c r="BA434" s="265">
        <f t="shared" si="244"/>
        <v>0</v>
      </c>
      <c r="BB434" s="265">
        <f t="shared" si="244"/>
        <v>0</v>
      </c>
      <c r="BC434" s="265">
        <f t="shared" si="244"/>
        <v>0</v>
      </c>
      <c r="BD434" s="265">
        <f t="shared" si="244"/>
        <v>1</v>
      </c>
      <c r="BE434" s="265">
        <f t="shared" si="244"/>
        <v>0</v>
      </c>
      <c r="BF434" s="265">
        <f t="shared" si="244"/>
        <v>0</v>
      </c>
      <c r="BG434" s="265">
        <f t="shared" si="244"/>
        <v>0</v>
      </c>
      <c r="BH434" s="265">
        <f t="shared" si="244"/>
        <v>1</v>
      </c>
      <c r="BI434" s="265">
        <f t="shared" si="244"/>
        <v>0</v>
      </c>
      <c r="BJ434" s="265">
        <f t="shared" si="244"/>
        <v>1</v>
      </c>
      <c r="BK434" s="265">
        <f t="shared" si="244"/>
        <v>2</v>
      </c>
      <c r="BL434" s="265">
        <f t="shared" si="244"/>
        <v>1</v>
      </c>
      <c r="BM434" s="162">
        <f>+SUM(O434:Z434)</f>
        <v>2</v>
      </c>
      <c r="BN434" s="162">
        <f>+SUM(AB434:AM434)</f>
        <v>3</v>
      </c>
      <c r="BO434" s="162">
        <f>+SUM(AN434:AZ434)</f>
        <v>3</v>
      </c>
      <c r="BP434" s="162">
        <f>+SUM(BA434:BL434)</f>
        <v>6</v>
      </c>
      <c r="BQ434" s="68">
        <f>+BM434+BN434+BO434+BP434</f>
        <v>14</v>
      </c>
      <c r="BR434" s="310">
        <f>+SUM(BM435)/(BM434)</f>
        <v>0</v>
      </c>
      <c r="BS434" s="310">
        <f>+SUM(BN435)/(BN434)</f>
        <v>0</v>
      </c>
      <c r="BT434" s="310">
        <f>+SUM(BO435)/(BO434)</f>
        <v>0</v>
      </c>
      <c r="BU434" s="310">
        <f>+SUM(BP435)/(BP434)</f>
        <v>0</v>
      </c>
      <c r="BV434" s="310">
        <f>+SUM(BQ435)/(BQ434)</f>
        <v>0</v>
      </c>
      <c r="BW434" s="149"/>
    </row>
    <row r="435" spans="1:75" s="205" customFormat="1" ht="18.75" customHeight="1" x14ac:dyDescent="0.25">
      <c r="A435" s="573"/>
      <c r="B435" s="660"/>
      <c r="C435" s="520" t="s">
        <v>136</v>
      </c>
      <c r="D435" s="494"/>
      <c r="E435" s="495"/>
      <c r="F435" s="554"/>
      <c r="G435" s="160" t="s">
        <v>80</v>
      </c>
      <c r="H435" s="356"/>
      <c r="I435" s="356"/>
      <c r="J435" s="356"/>
      <c r="K435" s="356"/>
      <c r="L435" s="356"/>
      <c r="M435" s="362"/>
      <c r="N435" s="312"/>
      <c r="O435" s="163">
        <f>COUNTIF(O436:O443,"E")</f>
        <v>0</v>
      </c>
      <c r="P435" s="163">
        <f t="shared" ref="P435:BL435" si="245">COUNTIF(P436:P443,"E")</f>
        <v>0</v>
      </c>
      <c r="Q435" s="163">
        <f t="shared" si="245"/>
        <v>0</v>
      </c>
      <c r="R435" s="163">
        <f t="shared" si="245"/>
        <v>0</v>
      </c>
      <c r="S435" s="163">
        <f t="shared" si="245"/>
        <v>0</v>
      </c>
      <c r="T435" s="163">
        <f t="shared" si="245"/>
        <v>0</v>
      </c>
      <c r="U435" s="163">
        <f t="shared" si="245"/>
        <v>0</v>
      </c>
      <c r="V435" s="163">
        <f t="shared" si="245"/>
        <v>0</v>
      </c>
      <c r="W435" s="163">
        <f t="shared" si="245"/>
        <v>0</v>
      </c>
      <c r="X435" s="163">
        <f t="shared" si="245"/>
        <v>0</v>
      </c>
      <c r="Y435" s="163">
        <f t="shared" si="245"/>
        <v>0</v>
      </c>
      <c r="Z435" s="163">
        <f t="shared" si="245"/>
        <v>0</v>
      </c>
      <c r="AA435" s="163"/>
      <c r="AB435" s="163">
        <f t="shared" si="245"/>
        <v>0</v>
      </c>
      <c r="AC435" s="163">
        <f t="shared" si="245"/>
        <v>0</v>
      </c>
      <c r="AD435" s="163">
        <f t="shared" si="245"/>
        <v>0</v>
      </c>
      <c r="AE435" s="163">
        <f t="shared" si="245"/>
        <v>0</v>
      </c>
      <c r="AF435" s="163">
        <f t="shared" si="245"/>
        <v>0</v>
      </c>
      <c r="AG435" s="163">
        <f t="shared" si="245"/>
        <v>0</v>
      </c>
      <c r="AH435" s="163">
        <f t="shared" si="245"/>
        <v>0</v>
      </c>
      <c r="AI435" s="163">
        <f t="shared" si="245"/>
        <v>0</v>
      </c>
      <c r="AJ435" s="163">
        <f t="shared" si="245"/>
        <v>0</v>
      </c>
      <c r="AK435" s="163">
        <f t="shared" si="245"/>
        <v>0</v>
      </c>
      <c r="AL435" s="163">
        <f t="shared" si="245"/>
        <v>0</v>
      </c>
      <c r="AM435" s="163">
        <f t="shared" si="245"/>
        <v>0</v>
      </c>
      <c r="AN435" s="163">
        <f t="shared" si="245"/>
        <v>0</v>
      </c>
      <c r="AO435" s="163">
        <f t="shared" si="245"/>
        <v>0</v>
      </c>
      <c r="AP435" s="163">
        <f t="shared" si="245"/>
        <v>0</v>
      </c>
      <c r="AQ435" s="163">
        <f t="shared" si="245"/>
        <v>0</v>
      </c>
      <c r="AR435" s="163">
        <f t="shared" si="245"/>
        <v>0</v>
      </c>
      <c r="AS435" s="163">
        <f t="shared" si="245"/>
        <v>0</v>
      </c>
      <c r="AT435" s="163">
        <f t="shared" si="245"/>
        <v>0</v>
      </c>
      <c r="AU435" s="163">
        <f t="shared" si="245"/>
        <v>0</v>
      </c>
      <c r="AV435" s="163">
        <f t="shared" si="245"/>
        <v>0</v>
      </c>
      <c r="AW435" s="163">
        <f t="shared" si="245"/>
        <v>0</v>
      </c>
      <c r="AX435" s="163">
        <f t="shared" si="245"/>
        <v>0</v>
      </c>
      <c r="AY435" s="163">
        <f t="shared" si="245"/>
        <v>0</v>
      </c>
      <c r="AZ435" s="163">
        <f t="shared" si="245"/>
        <v>0</v>
      </c>
      <c r="BA435" s="163">
        <f t="shared" si="245"/>
        <v>0</v>
      </c>
      <c r="BB435" s="163">
        <f t="shared" si="245"/>
        <v>0</v>
      </c>
      <c r="BC435" s="163">
        <f t="shared" si="245"/>
        <v>0</v>
      </c>
      <c r="BD435" s="163">
        <f t="shared" si="245"/>
        <v>0</v>
      </c>
      <c r="BE435" s="163">
        <f t="shared" si="245"/>
        <v>0</v>
      </c>
      <c r="BF435" s="163">
        <f t="shared" si="245"/>
        <v>0</v>
      </c>
      <c r="BG435" s="163">
        <f t="shared" si="245"/>
        <v>0</v>
      </c>
      <c r="BH435" s="163">
        <f t="shared" si="245"/>
        <v>0</v>
      </c>
      <c r="BI435" s="163">
        <f t="shared" si="245"/>
        <v>0</v>
      </c>
      <c r="BJ435" s="163">
        <f t="shared" si="245"/>
        <v>0</v>
      </c>
      <c r="BK435" s="163">
        <f t="shared" si="245"/>
        <v>0</v>
      </c>
      <c r="BL435" s="163">
        <f t="shared" si="245"/>
        <v>0</v>
      </c>
      <c r="BM435" s="164">
        <f>+SUM(O435:Z435)</f>
        <v>0</v>
      </c>
      <c r="BN435" s="164">
        <f>+SUM(AB435:AM435)</f>
        <v>0</v>
      </c>
      <c r="BO435" s="164">
        <f>+SUM(AN435:AZ435)</f>
        <v>0</v>
      </c>
      <c r="BP435" s="164">
        <f>+SUM(BA435:BL435)</f>
        <v>0</v>
      </c>
      <c r="BQ435" s="37">
        <f>+BM435+BN435+BO435+BP435</f>
        <v>0</v>
      </c>
      <c r="BR435" s="310"/>
      <c r="BS435" s="310"/>
      <c r="BT435" s="310"/>
      <c r="BU435" s="310"/>
      <c r="BV435" s="310"/>
      <c r="BW435" s="149"/>
    </row>
    <row r="436" spans="1:75" s="205" customFormat="1" ht="15.75" hidden="1" customHeight="1" outlineLevel="1" x14ac:dyDescent="0.25">
      <c r="A436" s="573"/>
      <c r="B436" s="408"/>
      <c r="C436" s="519" t="s">
        <v>136</v>
      </c>
      <c r="D436" s="406" t="s">
        <v>451</v>
      </c>
      <c r="E436" s="527" t="s">
        <v>452</v>
      </c>
      <c r="F436" s="353" t="s">
        <v>453</v>
      </c>
      <c r="G436" s="160" t="s">
        <v>76</v>
      </c>
      <c r="H436" s="353"/>
      <c r="I436" s="353"/>
      <c r="J436" s="353"/>
      <c r="K436" s="353"/>
      <c r="L436" s="353"/>
      <c r="M436" s="361" t="s">
        <v>392</v>
      </c>
      <c r="N436" s="311" t="s">
        <v>300</v>
      </c>
      <c r="O436" s="211"/>
      <c r="P436" s="211"/>
      <c r="Q436" s="211"/>
      <c r="R436" s="211" t="s">
        <v>76</v>
      </c>
      <c r="S436" s="211"/>
      <c r="T436" s="211"/>
      <c r="U436" s="211"/>
      <c r="V436" s="211" t="s">
        <v>76</v>
      </c>
      <c r="W436" s="211"/>
      <c r="X436" s="211"/>
      <c r="Y436" s="211"/>
      <c r="Z436" s="211"/>
      <c r="AA436" s="211"/>
      <c r="AB436" s="211"/>
      <c r="AC436" s="211"/>
      <c r="AD436" s="211"/>
      <c r="AE436" s="211" t="s">
        <v>76</v>
      </c>
      <c r="AF436" s="211"/>
      <c r="AG436" s="211"/>
      <c r="AH436" s="211"/>
      <c r="AI436" s="211" t="s">
        <v>76</v>
      </c>
      <c r="AJ436" s="211"/>
      <c r="AK436" s="211"/>
      <c r="AL436" s="211"/>
      <c r="AM436" s="211" t="s">
        <v>76</v>
      </c>
      <c r="AN436" s="211"/>
      <c r="AO436" s="211"/>
      <c r="AP436" s="211"/>
      <c r="AQ436" s="211"/>
      <c r="AR436" s="211" t="s">
        <v>76</v>
      </c>
      <c r="AS436" s="211"/>
      <c r="AT436" s="211"/>
      <c r="AU436" s="211"/>
      <c r="AV436" s="211" t="s">
        <v>76</v>
      </c>
      <c r="AW436" s="211"/>
      <c r="AX436" s="211"/>
      <c r="AY436" s="211"/>
      <c r="AZ436" s="211" t="s">
        <v>76</v>
      </c>
      <c r="BA436" s="211"/>
      <c r="BB436" s="211"/>
      <c r="BC436" s="211"/>
      <c r="BD436" s="211" t="s">
        <v>76</v>
      </c>
      <c r="BE436" s="211"/>
      <c r="BF436" s="211"/>
      <c r="BG436" s="211"/>
      <c r="BH436" s="211" t="s">
        <v>76</v>
      </c>
      <c r="BI436" s="211"/>
      <c r="BJ436" s="211"/>
      <c r="BK436" s="211"/>
      <c r="BL436" s="211" t="s">
        <v>76</v>
      </c>
      <c r="BM436" s="171">
        <f>COUNTIF(O436:AA436,"P")</f>
        <v>2</v>
      </c>
      <c r="BN436" s="172">
        <f>COUNTIF(AB436:AM436,"P")</f>
        <v>3</v>
      </c>
      <c r="BO436" s="172">
        <f>COUNTIF(AN436:AZ436,"P")</f>
        <v>3</v>
      </c>
      <c r="BP436" s="172">
        <f>COUNTIF(BA436:BL436,"P")</f>
        <v>3</v>
      </c>
      <c r="BQ436" s="172">
        <f>SUM(BM436:BP436)</f>
        <v>11</v>
      </c>
      <c r="BR436" s="303">
        <f>+SUM(BM437)/(BM436)</f>
        <v>0</v>
      </c>
      <c r="BS436" s="310">
        <f>+SUM(BN437)/(BN436)</f>
        <v>0</v>
      </c>
      <c r="BT436" s="303">
        <f>+SUM(BO437)/(BO436)</f>
        <v>0</v>
      </c>
      <c r="BU436" s="303">
        <f>+SUM(BP437)/(BP436)</f>
        <v>0</v>
      </c>
      <c r="BV436" s="303">
        <f>+SUM(BQ437)/(BQ436)</f>
        <v>0</v>
      </c>
      <c r="BW436" s="149"/>
    </row>
    <row r="437" spans="1:75" s="205" customFormat="1" ht="15.75" hidden="1" customHeight="1" outlineLevel="1" x14ac:dyDescent="0.25">
      <c r="A437" s="573"/>
      <c r="B437" s="409"/>
      <c r="C437" s="519"/>
      <c r="D437" s="407"/>
      <c r="E437" s="528"/>
      <c r="F437" s="356"/>
      <c r="G437" s="160" t="s">
        <v>80</v>
      </c>
      <c r="H437" s="356"/>
      <c r="I437" s="356"/>
      <c r="J437" s="356"/>
      <c r="K437" s="356"/>
      <c r="L437" s="356"/>
      <c r="M437" s="362"/>
      <c r="N437" s="312"/>
      <c r="O437" s="173"/>
      <c r="P437" s="173"/>
      <c r="Q437" s="173"/>
      <c r="R437" s="173"/>
      <c r="S437" s="173"/>
      <c r="T437" s="173"/>
      <c r="U437" s="173"/>
      <c r="V437" s="173"/>
      <c r="W437" s="173"/>
      <c r="X437" s="173"/>
      <c r="Y437" s="173"/>
      <c r="Z437" s="173"/>
      <c r="AA437" s="173"/>
      <c r="AB437" s="173"/>
      <c r="AC437" s="173"/>
      <c r="AD437" s="173"/>
      <c r="AE437" s="173"/>
      <c r="AF437" s="173"/>
      <c r="AG437" s="173"/>
      <c r="AH437" s="173"/>
      <c r="AI437" s="173"/>
      <c r="AJ437" s="173"/>
      <c r="AK437" s="173"/>
      <c r="AL437" s="173"/>
      <c r="AM437" s="173"/>
      <c r="AN437" s="173"/>
      <c r="AO437" s="173"/>
      <c r="AP437" s="173"/>
      <c r="AQ437" s="173"/>
      <c r="AR437" s="173"/>
      <c r="AS437" s="173"/>
      <c r="AT437" s="173"/>
      <c r="AU437" s="173"/>
      <c r="AV437" s="173"/>
      <c r="AW437" s="173"/>
      <c r="AX437" s="173"/>
      <c r="AY437" s="173"/>
      <c r="AZ437" s="173"/>
      <c r="BA437" s="173"/>
      <c r="BB437" s="173"/>
      <c r="BC437" s="173"/>
      <c r="BD437" s="173"/>
      <c r="BE437" s="173"/>
      <c r="BF437" s="173"/>
      <c r="BG437" s="173"/>
      <c r="BH437" s="173"/>
      <c r="BI437" s="173"/>
      <c r="BJ437" s="173"/>
      <c r="BK437" s="173"/>
      <c r="BL437" s="173"/>
      <c r="BM437" s="175">
        <f>COUNTIF(O437:AA437,"E")</f>
        <v>0</v>
      </c>
      <c r="BN437" s="176">
        <f>COUNTIF(AB437:AM437,"E")</f>
        <v>0</v>
      </c>
      <c r="BO437" s="176">
        <f>COUNTIF(AN437:AZ437,"E")</f>
        <v>0</v>
      </c>
      <c r="BP437" s="176">
        <f>COUNTIF(BA437:BL437,"E")</f>
        <v>0</v>
      </c>
      <c r="BQ437" s="177">
        <f t="shared" ref="BQ437:BQ443" si="246">SUM(BM437:BP437)</f>
        <v>0</v>
      </c>
      <c r="BR437" s="303"/>
      <c r="BS437" s="310"/>
      <c r="BT437" s="303"/>
      <c r="BU437" s="303"/>
      <c r="BV437" s="303"/>
      <c r="BW437" s="149"/>
    </row>
    <row r="438" spans="1:75" s="205" customFormat="1" ht="15.75" hidden="1" customHeight="1" outlineLevel="1" x14ac:dyDescent="0.25">
      <c r="A438" s="573"/>
      <c r="B438" s="409"/>
      <c r="C438" s="519"/>
      <c r="D438" s="407"/>
      <c r="E438" s="525" t="s">
        <v>454</v>
      </c>
      <c r="F438" s="353" t="s">
        <v>455</v>
      </c>
      <c r="G438" s="160" t="s">
        <v>76</v>
      </c>
      <c r="H438" s="353"/>
      <c r="I438" s="353"/>
      <c r="J438" s="353"/>
      <c r="K438" s="353"/>
      <c r="L438" s="353"/>
      <c r="M438" s="361" t="s">
        <v>392</v>
      </c>
      <c r="N438" s="311" t="s">
        <v>300</v>
      </c>
      <c r="O438" s="211"/>
      <c r="P438" s="211"/>
      <c r="Q438" s="211"/>
      <c r="R438" s="211"/>
      <c r="S438" s="211"/>
      <c r="T438" s="211"/>
      <c r="U438" s="211"/>
      <c r="V438" s="211"/>
      <c r="W438" s="211"/>
      <c r="X438" s="211"/>
      <c r="Y438" s="211"/>
      <c r="Z438" s="211"/>
      <c r="AA438" s="211"/>
      <c r="AB438" s="211"/>
      <c r="AC438" s="211"/>
      <c r="AD438" s="211"/>
      <c r="AE438" s="211"/>
      <c r="AF438" s="211"/>
      <c r="AG438" s="211"/>
      <c r="AH438" s="211"/>
      <c r="AI438" s="211"/>
      <c r="AJ438" s="211"/>
      <c r="AK438" s="211"/>
      <c r="AL438" s="211"/>
      <c r="AM438" s="211"/>
      <c r="AN438" s="211"/>
      <c r="AO438" s="211"/>
      <c r="AP438" s="211"/>
      <c r="AQ438" s="211"/>
      <c r="AR438" s="211"/>
      <c r="AS438" s="211"/>
      <c r="AT438" s="211"/>
      <c r="AU438" s="211"/>
      <c r="AV438" s="211"/>
      <c r="AW438" s="211"/>
      <c r="AX438" s="211"/>
      <c r="AY438" s="211"/>
      <c r="AZ438" s="211"/>
      <c r="BA438" s="211"/>
      <c r="BB438" s="211"/>
      <c r="BC438" s="211"/>
      <c r="BD438" s="211"/>
      <c r="BE438" s="211"/>
      <c r="BF438" s="211"/>
      <c r="BG438" s="211"/>
      <c r="BH438" s="211"/>
      <c r="BI438" s="211"/>
      <c r="BJ438" s="211" t="s">
        <v>76</v>
      </c>
      <c r="BK438" s="211"/>
      <c r="BL438" s="211"/>
      <c r="BM438" s="171">
        <f>COUNTIF(O438:AA438,"P")</f>
        <v>0</v>
      </c>
      <c r="BN438" s="172">
        <f>COUNTIF(AB438:AM438,"P")</f>
        <v>0</v>
      </c>
      <c r="BO438" s="172">
        <f>COUNTIF(AN438:AZ438,"P")</f>
        <v>0</v>
      </c>
      <c r="BP438" s="172">
        <f>COUNTIF(BA438:BL438,"P")</f>
        <v>1</v>
      </c>
      <c r="BQ438" s="172">
        <f t="shared" si="246"/>
        <v>1</v>
      </c>
      <c r="BR438" s="303" t="e">
        <f>+SUM(BM439)/(BM438)</f>
        <v>#DIV/0!</v>
      </c>
      <c r="BS438" s="310" t="e">
        <f>+SUM(BN439)/(BN438)</f>
        <v>#DIV/0!</v>
      </c>
      <c r="BT438" s="303" t="e">
        <f>+SUM(BO439)/(BO438)</f>
        <v>#DIV/0!</v>
      </c>
      <c r="BU438" s="303">
        <f>+SUM(BP439)/(BP438)</f>
        <v>0</v>
      </c>
      <c r="BV438" s="303">
        <f>+SUM(BQ439)/(BQ438)</f>
        <v>0</v>
      </c>
      <c r="BW438" s="149"/>
    </row>
    <row r="439" spans="1:75" s="205" customFormat="1" ht="15.75" hidden="1" customHeight="1" outlineLevel="1" x14ac:dyDescent="0.25">
      <c r="A439" s="573"/>
      <c r="B439" s="409"/>
      <c r="C439" s="519"/>
      <c r="D439" s="407"/>
      <c r="E439" s="528"/>
      <c r="F439" s="356"/>
      <c r="G439" s="160" t="s">
        <v>80</v>
      </c>
      <c r="H439" s="356"/>
      <c r="I439" s="356"/>
      <c r="J439" s="356"/>
      <c r="K439" s="356"/>
      <c r="L439" s="356"/>
      <c r="M439" s="362"/>
      <c r="N439" s="312"/>
      <c r="O439" s="173"/>
      <c r="P439" s="173"/>
      <c r="Q439" s="173"/>
      <c r="R439" s="173"/>
      <c r="S439" s="173"/>
      <c r="T439" s="173"/>
      <c r="U439" s="173"/>
      <c r="V439" s="173"/>
      <c r="W439" s="173"/>
      <c r="X439" s="173"/>
      <c r="Y439" s="173"/>
      <c r="Z439" s="173"/>
      <c r="AA439" s="173"/>
      <c r="AB439" s="173"/>
      <c r="AC439" s="173"/>
      <c r="AD439" s="173"/>
      <c r="AE439" s="173"/>
      <c r="AF439" s="173"/>
      <c r="AG439" s="173"/>
      <c r="AH439" s="173"/>
      <c r="AI439" s="173"/>
      <c r="AJ439" s="173"/>
      <c r="AK439" s="173"/>
      <c r="AL439" s="173"/>
      <c r="AM439" s="173"/>
      <c r="AN439" s="173"/>
      <c r="AO439" s="173"/>
      <c r="AP439" s="173"/>
      <c r="AQ439" s="173"/>
      <c r="AR439" s="173"/>
      <c r="AS439" s="173"/>
      <c r="AT439" s="173"/>
      <c r="AU439" s="173"/>
      <c r="AV439" s="173"/>
      <c r="AW439" s="173"/>
      <c r="AX439" s="173"/>
      <c r="AY439" s="173"/>
      <c r="AZ439" s="173"/>
      <c r="BA439" s="173"/>
      <c r="BB439" s="173"/>
      <c r="BC439" s="173"/>
      <c r="BD439" s="173"/>
      <c r="BE439" s="173"/>
      <c r="BF439" s="173"/>
      <c r="BG439" s="173"/>
      <c r="BH439" s="173"/>
      <c r="BI439" s="173"/>
      <c r="BJ439" s="173"/>
      <c r="BK439" s="173"/>
      <c r="BL439" s="173"/>
      <c r="BM439" s="175">
        <f>COUNTIF(O439:AA439,"E")</f>
        <v>0</v>
      </c>
      <c r="BN439" s="176">
        <f>COUNTIF(AB439:AM439,"E")</f>
        <v>0</v>
      </c>
      <c r="BO439" s="176">
        <f>COUNTIF(AN439:AZ439,"E")</f>
        <v>0</v>
      </c>
      <c r="BP439" s="176">
        <f>COUNTIF(BA439:BL439,"E")</f>
        <v>0</v>
      </c>
      <c r="BQ439" s="177">
        <f t="shared" si="246"/>
        <v>0</v>
      </c>
      <c r="BR439" s="303"/>
      <c r="BS439" s="310"/>
      <c r="BT439" s="303"/>
      <c r="BU439" s="303"/>
      <c r="BV439" s="303"/>
      <c r="BW439" s="149"/>
    </row>
    <row r="440" spans="1:75" s="205" customFormat="1" ht="15.75" hidden="1" customHeight="1" outlineLevel="1" x14ac:dyDescent="0.25">
      <c r="A440" s="573"/>
      <c r="B440" s="409"/>
      <c r="C440" s="519"/>
      <c r="D440" s="407"/>
      <c r="E440" s="525" t="s">
        <v>456</v>
      </c>
      <c r="F440" s="353" t="s">
        <v>204</v>
      </c>
      <c r="G440" s="160" t="s">
        <v>76</v>
      </c>
      <c r="H440" s="353"/>
      <c r="I440" s="353"/>
      <c r="J440" s="353"/>
      <c r="K440" s="353"/>
      <c r="L440" s="353"/>
      <c r="M440" s="361" t="s">
        <v>392</v>
      </c>
      <c r="N440" s="311" t="s">
        <v>300</v>
      </c>
      <c r="O440" s="211"/>
      <c r="P440" s="211"/>
      <c r="Q440" s="211"/>
      <c r="R440" s="211"/>
      <c r="S440" s="211"/>
      <c r="T440" s="211"/>
      <c r="U440" s="211"/>
      <c r="V440" s="211"/>
      <c r="W440" s="211"/>
      <c r="X440" s="211"/>
      <c r="Y440" s="211"/>
      <c r="Z440" s="211"/>
      <c r="AA440" s="211"/>
      <c r="AB440" s="211"/>
      <c r="AC440" s="211"/>
      <c r="AD440" s="211"/>
      <c r="AE440" s="211"/>
      <c r="AF440" s="211"/>
      <c r="AG440" s="211"/>
      <c r="AH440" s="211"/>
      <c r="AI440" s="211"/>
      <c r="AJ440" s="211"/>
      <c r="AK440" s="211"/>
      <c r="AL440" s="211"/>
      <c r="AM440" s="211"/>
      <c r="AN440" s="211"/>
      <c r="AO440" s="211"/>
      <c r="AP440" s="211"/>
      <c r="AQ440" s="211"/>
      <c r="AR440" s="211"/>
      <c r="AS440" s="211"/>
      <c r="AT440" s="211"/>
      <c r="AU440" s="211"/>
      <c r="AV440" s="211"/>
      <c r="AW440" s="211"/>
      <c r="AX440" s="211"/>
      <c r="AY440" s="211"/>
      <c r="AZ440" s="211"/>
      <c r="BA440" s="211"/>
      <c r="BB440" s="211"/>
      <c r="BC440" s="211"/>
      <c r="BD440" s="211"/>
      <c r="BE440" s="211"/>
      <c r="BF440" s="211"/>
      <c r="BG440" s="211"/>
      <c r="BH440" s="211"/>
      <c r="BI440" s="211"/>
      <c r="BJ440" s="211"/>
      <c r="BK440" s="211" t="s">
        <v>76</v>
      </c>
      <c r="BL440" s="211"/>
      <c r="BM440" s="171">
        <f>COUNTIF(O440:AA440,"P")</f>
        <v>0</v>
      </c>
      <c r="BN440" s="172">
        <f>COUNTIF(AB440:AM440,"P")</f>
        <v>0</v>
      </c>
      <c r="BO440" s="172">
        <f>COUNTIF(AN440:AZ440,"P")</f>
        <v>0</v>
      </c>
      <c r="BP440" s="172">
        <f>COUNTIF(BA440:BL440,"P")</f>
        <v>1</v>
      </c>
      <c r="BQ440" s="172">
        <f>SUM(BM440:BP440)</f>
        <v>1</v>
      </c>
      <c r="BR440" s="303" t="e">
        <f>+SUM(BM441)/(BM440)</f>
        <v>#DIV/0!</v>
      </c>
      <c r="BS440" s="310" t="e">
        <f>+SUM(BN441)/(BN440)</f>
        <v>#DIV/0!</v>
      </c>
      <c r="BT440" s="303" t="e">
        <f>+SUM(BO441)/(BO440)</f>
        <v>#DIV/0!</v>
      </c>
      <c r="BU440" s="303">
        <f>+SUM(BP441)/(BP440)</f>
        <v>0</v>
      </c>
      <c r="BV440" s="303">
        <f>+SUM(BQ441)/(BQ440)</f>
        <v>0</v>
      </c>
      <c r="BW440" s="149"/>
    </row>
    <row r="441" spans="1:75" s="205" customFormat="1" ht="15.75" hidden="1" customHeight="1" outlineLevel="1" thickBot="1" x14ac:dyDescent="0.3">
      <c r="A441" s="573"/>
      <c r="B441" s="409"/>
      <c r="C441" s="519"/>
      <c r="D441" s="407"/>
      <c r="E441" s="526"/>
      <c r="F441" s="356"/>
      <c r="G441" s="160" t="s">
        <v>80</v>
      </c>
      <c r="H441" s="356"/>
      <c r="I441" s="356"/>
      <c r="J441" s="356"/>
      <c r="K441" s="356"/>
      <c r="L441" s="356"/>
      <c r="M441" s="362"/>
      <c r="N441" s="312"/>
      <c r="O441" s="173"/>
      <c r="P441" s="173"/>
      <c r="Q441" s="173"/>
      <c r="R441" s="173"/>
      <c r="S441" s="173"/>
      <c r="T441" s="173"/>
      <c r="U441" s="173"/>
      <c r="V441" s="173"/>
      <c r="W441" s="173"/>
      <c r="X441" s="173"/>
      <c r="Y441" s="173"/>
      <c r="Z441" s="173"/>
      <c r="AA441" s="173"/>
      <c r="AB441" s="173"/>
      <c r="AC441" s="173"/>
      <c r="AD441" s="173"/>
      <c r="AE441" s="173"/>
      <c r="AF441" s="173"/>
      <c r="AG441" s="173"/>
      <c r="AH441" s="173"/>
      <c r="AI441" s="173"/>
      <c r="AJ441" s="173"/>
      <c r="AK441" s="173"/>
      <c r="AL441" s="173"/>
      <c r="AM441" s="173"/>
      <c r="AN441" s="173"/>
      <c r="AO441" s="173"/>
      <c r="AP441" s="173"/>
      <c r="AQ441" s="173"/>
      <c r="AR441" s="173"/>
      <c r="AS441" s="173"/>
      <c r="AT441" s="173"/>
      <c r="AU441" s="173"/>
      <c r="AV441" s="173"/>
      <c r="AW441" s="173"/>
      <c r="AX441" s="173"/>
      <c r="AY441" s="173"/>
      <c r="AZ441" s="173"/>
      <c r="BA441" s="173"/>
      <c r="BB441" s="173"/>
      <c r="BC441" s="173"/>
      <c r="BD441" s="173"/>
      <c r="BE441" s="173"/>
      <c r="BF441" s="173"/>
      <c r="BG441" s="173"/>
      <c r="BH441" s="173"/>
      <c r="BI441" s="173"/>
      <c r="BJ441" s="173"/>
      <c r="BK441" s="173"/>
      <c r="BL441" s="173"/>
      <c r="BM441" s="175">
        <f>COUNTIF(O441:AA441,"E")</f>
        <v>0</v>
      </c>
      <c r="BN441" s="176">
        <f>COUNTIF(AB441:AM441,"E")</f>
        <v>0</v>
      </c>
      <c r="BO441" s="176">
        <f>COUNTIF(AN441:AZ441,"E")</f>
        <v>0</v>
      </c>
      <c r="BP441" s="176">
        <f>COUNTIF(BA441:BL441,"E")</f>
        <v>0</v>
      </c>
      <c r="BQ441" s="177">
        <f>SUM(BM441:BP441)</f>
        <v>0</v>
      </c>
      <c r="BR441" s="303"/>
      <c r="BS441" s="310"/>
      <c r="BT441" s="303"/>
      <c r="BU441" s="303"/>
      <c r="BV441" s="303"/>
      <c r="BW441" s="149"/>
    </row>
    <row r="442" spans="1:75" s="205" customFormat="1" ht="15.75" hidden="1" customHeight="1" outlineLevel="1" x14ac:dyDescent="0.25">
      <c r="A442" s="573"/>
      <c r="B442" s="409"/>
      <c r="C442" s="519"/>
      <c r="D442" s="407"/>
      <c r="E442" s="529" t="s">
        <v>457</v>
      </c>
      <c r="F442" s="353" t="s">
        <v>458</v>
      </c>
      <c r="G442" s="160" t="s">
        <v>76</v>
      </c>
      <c r="H442" s="353"/>
      <c r="I442" s="353"/>
      <c r="J442" s="353"/>
      <c r="K442" s="353"/>
      <c r="L442" s="353"/>
      <c r="M442" s="361" t="s">
        <v>392</v>
      </c>
      <c r="N442" s="311" t="s">
        <v>459</v>
      </c>
      <c r="O442" s="211"/>
      <c r="P442" s="211"/>
      <c r="Q442" s="211"/>
      <c r="R442" s="211"/>
      <c r="S442" s="211"/>
      <c r="T442" s="211"/>
      <c r="U442" s="211"/>
      <c r="V442" s="211"/>
      <c r="W442" s="211"/>
      <c r="X442" s="211"/>
      <c r="Y442" s="211"/>
      <c r="Z442" s="211"/>
      <c r="AA442" s="211"/>
      <c r="AB442" s="211"/>
      <c r="AC442" s="211"/>
      <c r="AD442" s="211"/>
      <c r="AE442" s="211"/>
      <c r="AF442" s="211"/>
      <c r="AG442" s="211"/>
      <c r="AH442" s="211"/>
      <c r="AI442" s="211"/>
      <c r="AJ442" s="211"/>
      <c r="AK442" s="211"/>
      <c r="AL442" s="211"/>
      <c r="AM442" s="211"/>
      <c r="AN442" s="211"/>
      <c r="AO442" s="211"/>
      <c r="AP442" s="211"/>
      <c r="AQ442" s="211"/>
      <c r="AR442" s="211"/>
      <c r="AS442" s="211"/>
      <c r="AT442" s="211"/>
      <c r="AU442" s="211"/>
      <c r="AV442" s="211"/>
      <c r="AW442" s="211"/>
      <c r="AX442" s="211"/>
      <c r="AY442" s="211"/>
      <c r="AZ442" s="211"/>
      <c r="BA442" s="211"/>
      <c r="BB442" s="211"/>
      <c r="BC442" s="211"/>
      <c r="BD442" s="211"/>
      <c r="BE442" s="211"/>
      <c r="BF442" s="211"/>
      <c r="BG442" s="211"/>
      <c r="BH442" s="211"/>
      <c r="BI442" s="211"/>
      <c r="BJ442" s="211"/>
      <c r="BK442" s="211" t="s">
        <v>76</v>
      </c>
      <c r="BL442" s="211"/>
      <c r="BM442" s="171">
        <f>COUNTIF(O442:AA442,"P")</f>
        <v>0</v>
      </c>
      <c r="BN442" s="172">
        <f>COUNTIF(AB442:AM442,"P")</f>
        <v>0</v>
      </c>
      <c r="BO442" s="172">
        <f>COUNTIF(AN442:AZ442,"P")</f>
        <v>0</v>
      </c>
      <c r="BP442" s="172">
        <f>COUNTIF(BA442:BL442,"P")</f>
        <v>1</v>
      </c>
      <c r="BQ442" s="172">
        <f t="shared" si="246"/>
        <v>1</v>
      </c>
      <c r="BR442" s="303" t="e">
        <f>+SUM(BM443)/(BM442)</f>
        <v>#DIV/0!</v>
      </c>
      <c r="BS442" s="310" t="e">
        <f>+SUM(BN443)/(BN442)</f>
        <v>#DIV/0!</v>
      </c>
      <c r="BT442" s="303" t="e">
        <f>+SUM(BO443)/(BO442)</f>
        <v>#DIV/0!</v>
      </c>
      <c r="BU442" s="303">
        <f>+SUM(BP443)/(BP442)</f>
        <v>0</v>
      </c>
      <c r="BV442" s="303">
        <f>+SUM(BQ443)/(BQ442)</f>
        <v>0</v>
      </c>
      <c r="BW442" s="149"/>
    </row>
    <row r="443" spans="1:75" s="205" customFormat="1" ht="15.75" hidden="1" customHeight="1" outlineLevel="1" thickBot="1" x14ac:dyDescent="0.3">
      <c r="A443" s="573"/>
      <c r="B443" s="676"/>
      <c r="C443" s="519"/>
      <c r="D443" s="448"/>
      <c r="E443" s="526"/>
      <c r="F443" s="356"/>
      <c r="G443" s="160" t="s">
        <v>80</v>
      </c>
      <c r="H443" s="356"/>
      <c r="I443" s="356"/>
      <c r="J443" s="356"/>
      <c r="K443" s="356"/>
      <c r="L443" s="356"/>
      <c r="M443" s="362"/>
      <c r="N443" s="312"/>
      <c r="O443" s="173"/>
      <c r="P443" s="173"/>
      <c r="Q443" s="173"/>
      <c r="R443" s="173"/>
      <c r="S443" s="173"/>
      <c r="T443" s="173"/>
      <c r="U443" s="173"/>
      <c r="V443" s="173"/>
      <c r="W443" s="173"/>
      <c r="X443" s="173"/>
      <c r="Y443" s="173"/>
      <c r="Z443" s="173"/>
      <c r="AA443" s="173"/>
      <c r="AB443" s="173"/>
      <c r="AC443" s="173"/>
      <c r="AD443" s="173"/>
      <c r="AE443" s="173"/>
      <c r="AF443" s="173"/>
      <c r="AG443" s="173"/>
      <c r="AH443" s="173"/>
      <c r="AI443" s="173"/>
      <c r="AJ443" s="173"/>
      <c r="AK443" s="173"/>
      <c r="AL443" s="173"/>
      <c r="AM443" s="173"/>
      <c r="AN443" s="173"/>
      <c r="AO443" s="173"/>
      <c r="AP443" s="173"/>
      <c r="AQ443" s="173"/>
      <c r="AR443" s="173"/>
      <c r="AS443" s="173"/>
      <c r="AT443" s="173"/>
      <c r="AU443" s="173"/>
      <c r="AV443" s="173"/>
      <c r="AW443" s="173"/>
      <c r="AX443" s="173"/>
      <c r="AY443" s="173"/>
      <c r="AZ443" s="173"/>
      <c r="BA443" s="173"/>
      <c r="BB443" s="173"/>
      <c r="BC443" s="173"/>
      <c r="BD443" s="173"/>
      <c r="BE443" s="173"/>
      <c r="BF443" s="173"/>
      <c r="BG443" s="173"/>
      <c r="BH443" s="173"/>
      <c r="BI443" s="173"/>
      <c r="BJ443" s="173"/>
      <c r="BK443" s="173"/>
      <c r="BL443" s="173"/>
      <c r="BM443" s="175">
        <f>COUNTIF(O443:AA443,"E")</f>
        <v>0</v>
      </c>
      <c r="BN443" s="176">
        <f>COUNTIF(AB443:AM443,"E")</f>
        <v>0</v>
      </c>
      <c r="BO443" s="176">
        <f>COUNTIF(AN443:AZ443,"E")</f>
        <v>0</v>
      </c>
      <c r="BP443" s="176">
        <f>COUNTIF(BA443:BL443,"E")</f>
        <v>0</v>
      </c>
      <c r="BQ443" s="177">
        <f t="shared" si="246"/>
        <v>0</v>
      </c>
      <c r="BR443" s="303"/>
      <c r="BS443" s="310"/>
      <c r="BT443" s="303"/>
      <c r="BU443" s="303"/>
      <c r="BV443" s="303"/>
      <c r="BW443" s="149"/>
    </row>
    <row r="444" spans="1:75" s="205" customFormat="1" ht="30.75" customHeight="1" collapsed="1" x14ac:dyDescent="0.25">
      <c r="A444" s="573"/>
      <c r="B444" s="408">
        <v>0.94</v>
      </c>
      <c r="C444" s="460" t="s">
        <v>460</v>
      </c>
      <c r="D444" s="521" t="s">
        <v>461</v>
      </c>
      <c r="E444" s="522"/>
      <c r="F444" s="531" t="s">
        <v>462</v>
      </c>
      <c r="G444" s="160" t="s">
        <v>76</v>
      </c>
      <c r="H444" s="363" t="s">
        <v>77</v>
      </c>
      <c r="I444" s="363"/>
      <c r="J444" s="363"/>
      <c r="K444" s="363" t="s">
        <v>77</v>
      </c>
      <c r="L444" s="363" t="s">
        <v>77</v>
      </c>
      <c r="M444" s="541" t="s">
        <v>332</v>
      </c>
      <c r="N444" s="352" t="s">
        <v>463</v>
      </c>
      <c r="O444" s="161">
        <f>COUNTIF(O446:O451,"P")</f>
        <v>0</v>
      </c>
      <c r="P444" s="161">
        <f t="shared" ref="P444:BL444" si="247">COUNTIF(P446:P451,"P")</f>
        <v>0</v>
      </c>
      <c r="Q444" s="161">
        <f t="shared" si="247"/>
        <v>0</v>
      </c>
      <c r="R444" s="161">
        <f t="shared" si="247"/>
        <v>1</v>
      </c>
      <c r="S444" s="161">
        <f t="shared" si="247"/>
        <v>0</v>
      </c>
      <c r="T444" s="161">
        <f t="shared" si="247"/>
        <v>0</v>
      </c>
      <c r="U444" s="161">
        <f t="shared" si="247"/>
        <v>0</v>
      </c>
      <c r="V444" s="161">
        <f t="shared" si="247"/>
        <v>0</v>
      </c>
      <c r="W444" s="161">
        <f t="shared" si="247"/>
        <v>0</v>
      </c>
      <c r="X444" s="161">
        <f t="shared" si="247"/>
        <v>0</v>
      </c>
      <c r="Y444" s="161">
        <f t="shared" si="247"/>
        <v>0</v>
      </c>
      <c r="Z444" s="161">
        <f t="shared" si="247"/>
        <v>0</v>
      </c>
      <c r="AA444" s="161"/>
      <c r="AB444" s="161">
        <f t="shared" si="247"/>
        <v>1</v>
      </c>
      <c r="AC444" s="161">
        <f t="shared" si="247"/>
        <v>0</v>
      </c>
      <c r="AD444" s="161">
        <f t="shared" si="247"/>
        <v>0</v>
      </c>
      <c r="AE444" s="161">
        <f t="shared" si="247"/>
        <v>0</v>
      </c>
      <c r="AF444" s="161">
        <f t="shared" si="247"/>
        <v>0</v>
      </c>
      <c r="AG444" s="161">
        <f t="shared" si="247"/>
        <v>0</v>
      </c>
      <c r="AH444" s="161">
        <f t="shared" si="247"/>
        <v>0</v>
      </c>
      <c r="AI444" s="161">
        <f t="shared" si="247"/>
        <v>0</v>
      </c>
      <c r="AJ444" s="161">
        <f t="shared" si="247"/>
        <v>0</v>
      </c>
      <c r="AK444" s="161">
        <f t="shared" si="247"/>
        <v>0</v>
      </c>
      <c r="AL444" s="161">
        <f t="shared" si="247"/>
        <v>0</v>
      </c>
      <c r="AM444" s="161">
        <f t="shared" si="247"/>
        <v>0</v>
      </c>
      <c r="AN444" s="161">
        <f t="shared" si="247"/>
        <v>1</v>
      </c>
      <c r="AO444" s="161">
        <f t="shared" si="247"/>
        <v>0</v>
      </c>
      <c r="AP444" s="161">
        <f t="shared" si="247"/>
        <v>0</v>
      </c>
      <c r="AQ444" s="161">
        <f t="shared" si="247"/>
        <v>0</v>
      </c>
      <c r="AR444" s="161">
        <f t="shared" si="247"/>
        <v>0</v>
      </c>
      <c r="AS444" s="161">
        <f t="shared" si="247"/>
        <v>0</v>
      </c>
      <c r="AT444" s="161">
        <f t="shared" si="247"/>
        <v>0</v>
      </c>
      <c r="AU444" s="161">
        <f t="shared" si="247"/>
        <v>0</v>
      </c>
      <c r="AV444" s="161">
        <f t="shared" si="247"/>
        <v>0</v>
      </c>
      <c r="AW444" s="161">
        <f t="shared" si="247"/>
        <v>0</v>
      </c>
      <c r="AX444" s="161">
        <f t="shared" si="247"/>
        <v>0</v>
      </c>
      <c r="AY444" s="161">
        <f t="shared" si="247"/>
        <v>0</v>
      </c>
      <c r="AZ444" s="161">
        <f t="shared" si="247"/>
        <v>0</v>
      </c>
      <c r="BA444" s="161">
        <f t="shared" si="247"/>
        <v>1</v>
      </c>
      <c r="BB444" s="161">
        <f t="shared" si="247"/>
        <v>0</v>
      </c>
      <c r="BC444" s="161">
        <f t="shared" si="247"/>
        <v>0</v>
      </c>
      <c r="BD444" s="161">
        <f t="shared" si="247"/>
        <v>0</v>
      </c>
      <c r="BE444" s="161">
        <f t="shared" si="247"/>
        <v>0</v>
      </c>
      <c r="BF444" s="161">
        <f t="shared" si="247"/>
        <v>0</v>
      </c>
      <c r="BG444" s="161">
        <f t="shared" si="247"/>
        <v>0</v>
      </c>
      <c r="BH444" s="161">
        <f t="shared" si="247"/>
        <v>0</v>
      </c>
      <c r="BI444" s="161">
        <f t="shared" si="247"/>
        <v>0</v>
      </c>
      <c r="BJ444" s="161">
        <f t="shared" si="247"/>
        <v>0</v>
      </c>
      <c r="BK444" s="161">
        <f t="shared" si="247"/>
        <v>1</v>
      </c>
      <c r="BL444" s="161">
        <f t="shared" si="247"/>
        <v>0</v>
      </c>
      <c r="BM444" s="162">
        <f>+SUM(O444:Z444)</f>
        <v>1</v>
      </c>
      <c r="BN444" s="162">
        <f>+SUM(AB444:AM444)</f>
        <v>1</v>
      </c>
      <c r="BO444" s="162">
        <f>+SUM(AN444:AZ444)</f>
        <v>1</v>
      </c>
      <c r="BP444" s="162">
        <f>+SUM(BA444:BL444)</f>
        <v>2</v>
      </c>
      <c r="BQ444" s="68">
        <f>+BM444+BN444+BO444+BP444</f>
        <v>5</v>
      </c>
      <c r="BR444" s="310">
        <f>+SUM(BM445)/(BM444)</f>
        <v>0</v>
      </c>
      <c r="BS444" s="310">
        <f>+SUM(BN445)/(BN444)</f>
        <v>0</v>
      </c>
      <c r="BT444" s="310">
        <f>+SUM(BO445)/(BO444)</f>
        <v>0</v>
      </c>
      <c r="BU444" s="310">
        <f>+SUM(BP445)/(BP444)</f>
        <v>0</v>
      </c>
      <c r="BV444" s="310">
        <f>+SUM(BQ445)/(BQ444)</f>
        <v>0</v>
      </c>
      <c r="BW444" s="149"/>
    </row>
    <row r="445" spans="1:75" s="205" customFormat="1" ht="34.5" customHeight="1" x14ac:dyDescent="0.25">
      <c r="A445" s="573"/>
      <c r="B445" s="676"/>
      <c r="C445" s="461"/>
      <c r="D445" s="523"/>
      <c r="E445" s="524"/>
      <c r="F445" s="532"/>
      <c r="G445" s="160" t="s">
        <v>80</v>
      </c>
      <c r="H445" s="363"/>
      <c r="I445" s="363"/>
      <c r="J445" s="363"/>
      <c r="K445" s="363"/>
      <c r="L445" s="363"/>
      <c r="M445" s="542"/>
      <c r="N445" s="352"/>
      <c r="O445" s="163">
        <f>COUNTIF(O446:O451,"E")</f>
        <v>0</v>
      </c>
      <c r="P445" s="163">
        <f t="shared" ref="P445:BL445" si="248">COUNTIF(P446:P451,"E")</f>
        <v>0</v>
      </c>
      <c r="Q445" s="163">
        <f t="shared" si="248"/>
        <v>0</v>
      </c>
      <c r="R445" s="163">
        <f t="shared" si="248"/>
        <v>0</v>
      </c>
      <c r="S445" s="163">
        <f t="shared" si="248"/>
        <v>0</v>
      </c>
      <c r="T445" s="163">
        <f t="shared" si="248"/>
        <v>0</v>
      </c>
      <c r="U445" s="163">
        <f t="shared" si="248"/>
        <v>0</v>
      </c>
      <c r="V445" s="163">
        <f t="shared" si="248"/>
        <v>0</v>
      </c>
      <c r="W445" s="163">
        <f t="shared" si="248"/>
        <v>0</v>
      </c>
      <c r="X445" s="163">
        <f t="shared" si="248"/>
        <v>0</v>
      </c>
      <c r="Y445" s="163">
        <f t="shared" si="248"/>
        <v>0</v>
      </c>
      <c r="Z445" s="163">
        <f t="shared" si="248"/>
        <v>0</v>
      </c>
      <c r="AA445" s="163"/>
      <c r="AB445" s="163">
        <f t="shared" si="248"/>
        <v>0</v>
      </c>
      <c r="AC445" s="163">
        <f t="shared" si="248"/>
        <v>0</v>
      </c>
      <c r="AD445" s="163">
        <f t="shared" si="248"/>
        <v>0</v>
      </c>
      <c r="AE445" s="163">
        <f t="shared" si="248"/>
        <v>0</v>
      </c>
      <c r="AF445" s="163">
        <f t="shared" si="248"/>
        <v>0</v>
      </c>
      <c r="AG445" s="163">
        <f t="shared" si="248"/>
        <v>0</v>
      </c>
      <c r="AH445" s="163">
        <f t="shared" si="248"/>
        <v>0</v>
      </c>
      <c r="AI445" s="163">
        <f t="shared" si="248"/>
        <v>0</v>
      </c>
      <c r="AJ445" s="163">
        <f t="shared" si="248"/>
        <v>0</v>
      </c>
      <c r="AK445" s="163">
        <f t="shared" si="248"/>
        <v>0</v>
      </c>
      <c r="AL445" s="163">
        <f t="shared" si="248"/>
        <v>0</v>
      </c>
      <c r="AM445" s="163">
        <f t="shared" si="248"/>
        <v>0</v>
      </c>
      <c r="AN445" s="163">
        <f t="shared" si="248"/>
        <v>0</v>
      </c>
      <c r="AO445" s="163">
        <f t="shared" si="248"/>
        <v>0</v>
      </c>
      <c r="AP445" s="163">
        <f t="shared" si="248"/>
        <v>0</v>
      </c>
      <c r="AQ445" s="163">
        <f t="shared" si="248"/>
        <v>0</v>
      </c>
      <c r="AR445" s="163">
        <f t="shared" si="248"/>
        <v>0</v>
      </c>
      <c r="AS445" s="163">
        <f t="shared" si="248"/>
        <v>0</v>
      </c>
      <c r="AT445" s="163">
        <f t="shared" si="248"/>
        <v>0</v>
      </c>
      <c r="AU445" s="163">
        <f t="shared" si="248"/>
        <v>0</v>
      </c>
      <c r="AV445" s="163">
        <f t="shared" si="248"/>
        <v>0</v>
      </c>
      <c r="AW445" s="163">
        <f t="shared" si="248"/>
        <v>0</v>
      </c>
      <c r="AX445" s="163">
        <f t="shared" si="248"/>
        <v>0</v>
      </c>
      <c r="AY445" s="163">
        <f t="shared" si="248"/>
        <v>0</v>
      </c>
      <c r="AZ445" s="163">
        <f t="shared" si="248"/>
        <v>0</v>
      </c>
      <c r="BA445" s="163">
        <f t="shared" si="248"/>
        <v>0</v>
      </c>
      <c r="BB445" s="163">
        <f t="shared" si="248"/>
        <v>0</v>
      </c>
      <c r="BC445" s="163">
        <f t="shared" si="248"/>
        <v>0</v>
      </c>
      <c r="BD445" s="163">
        <f t="shared" si="248"/>
        <v>0</v>
      </c>
      <c r="BE445" s="163">
        <f t="shared" si="248"/>
        <v>0</v>
      </c>
      <c r="BF445" s="163">
        <f t="shared" si="248"/>
        <v>0</v>
      </c>
      <c r="BG445" s="163">
        <f t="shared" si="248"/>
        <v>0</v>
      </c>
      <c r="BH445" s="163">
        <f t="shared" si="248"/>
        <v>0</v>
      </c>
      <c r="BI445" s="163">
        <f t="shared" si="248"/>
        <v>0</v>
      </c>
      <c r="BJ445" s="163">
        <f t="shared" si="248"/>
        <v>0</v>
      </c>
      <c r="BK445" s="163">
        <f t="shared" si="248"/>
        <v>0</v>
      </c>
      <c r="BL445" s="163">
        <f t="shared" si="248"/>
        <v>0</v>
      </c>
      <c r="BM445" s="164">
        <f>+SUM(O445:Z445)</f>
        <v>0</v>
      </c>
      <c r="BN445" s="164">
        <f>+SUM(AB445:AM445)</f>
        <v>0</v>
      </c>
      <c r="BO445" s="164">
        <f>+SUM(AN445:AZ445)</f>
        <v>0</v>
      </c>
      <c r="BP445" s="164">
        <f>+SUM(BA445:BL445)</f>
        <v>0</v>
      </c>
      <c r="BQ445" s="37">
        <f>+BM445+BN445+BO445+BP445</f>
        <v>0</v>
      </c>
      <c r="BR445" s="310"/>
      <c r="BS445" s="310"/>
      <c r="BT445" s="310"/>
      <c r="BU445" s="310"/>
      <c r="BV445" s="310"/>
      <c r="BW445" s="149"/>
    </row>
    <row r="446" spans="1:75" s="205" customFormat="1" ht="18.75" hidden="1" customHeight="1" outlineLevel="1" x14ac:dyDescent="0.25">
      <c r="A446" s="573"/>
      <c r="B446" s="408"/>
      <c r="C446" s="512" t="s">
        <v>460</v>
      </c>
      <c r="D446" s="477" t="s">
        <v>464</v>
      </c>
      <c r="E446" s="478" t="s">
        <v>465</v>
      </c>
      <c r="F446" s="479" t="s">
        <v>466</v>
      </c>
      <c r="G446" s="206" t="s">
        <v>76</v>
      </c>
      <c r="H446" s="363"/>
      <c r="I446" s="363"/>
      <c r="J446" s="363"/>
      <c r="K446" s="363"/>
      <c r="L446" s="363"/>
      <c r="M446" s="361" t="s">
        <v>332</v>
      </c>
      <c r="N446" s="352" t="s">
        <v>463</v>
      </c>
      <c r="O446" s="211"/>
      <c r="P446" s="211"/>
      <c r="Q446" s="211"/>
      <c r="R446" s="211" t="s">
        <v>76</v>
      </c>
      <c r="S446" s="211"/>
      <c r="T446" s="211"/>
      <c r="U446" s="211"/>
      <c r="V446" s="211"/>
      <c r="W446" s="211"/>
      <c r="X446" s="211"/>
      <c r="Y446" s="211"/>
      <c r="Z446" s="211"/>
      <c r="AA446" s="211"/>
      <c r="AB446" s="211"/>
      <c r="AC446" s="211"/>
      <c r="AD446" s="211"/>
      <c r="AE446" s="211"/>
      <c r="AF446" s="211"/>
      <c r="AG446" s="211"/>
      <c r="AH446" s="211"/>
      <c r="AI446" s="211"/>
      <c r="AJ446" s="211"/>
      <c r="AK446" s="211"/>
      <c r="AL446" s="211"/>
      <c r="AM446" s="211"/>
      <c r="AN446" s="211"/>
      <c r="AO446" s="211"/>
      <c r="AP446" s="211"/>
      <c r="AQ446" s="211"/>
      <c r="AR446" s="211"/>
      <c r="AS446" s="211"/>
      <c r="AT446" s="211"/>
      <c r="AU446" s="211"/>
      <c r="AV446" s="211"/>
      <c r="AW446" s="211"/>
      <c r="AX446" s="211"/>
      <c r="AY446" s="211"/>
      <c r="AZ446" s="211"/>
      <c r="BA446" s="211"/>
      <c r="BB446" s="211"/>
      <c r="BC446" s="211"/>
      <c r="BD446" s="211"/>
      <c r="BE446" s="211"/>
      <c r="BF446" s="211"/>
      <c r="BG446" s="211"/>
      <c r="BH446" s="211"/>
      <c r="BI446" s="211"/>
      <c r="BJ446" s="211"/>
      <c r="BK446" s="211"/>
      <c r="BL446" s="211"/>
      <c r="BM446" s="171">
        <f>COUNTIF(O446:AA446,"P")</f>
        <v>1</v>
      </c>
      <c r="BN446" s="172">
        <f>COUNTIF(AB446:AM446,"P")</f>
        <v>0</v>
      </c>
      <c r="BO446" s="172">
        <f>COUNTIF(AN446:AZ446,"P")</f>
        <v>0</v>
      </c>
      <c r="BP446" s="172">
        <f>COUNTIF(BA446:BL446,"P")</f>
        <v>0</v>
      </c>
      <c r="BQ446" s="172">
        <f t="shared" ref="BQ446:BQ451" si="249">SUM(BM446:BP446)</f>
        <v>1</v>
      </c>
      <c r="BR446" s="303">
        <f>+SUM(BM447)/(BM446)</f>
        <v>0</v>
      </c>
      <c r="BS446" s="303" t="e">
        <f>+SUM(BN447)/(BN446)</f>
        <v>#DIV/0!</v>
      </c>
      <c r="BT446" s="303" t="e">
        <f>+SUM(BO447)/(BO446)</f>
        <v>#DIV/0!</v>
      </c>
      <c r="BU446" s="303" t="e">
        <f>+SUM(BP447)/(BP446)</f>
        <v>#DIV/0!</v>
      </c>
      <c r="BV446" s="303">
        <f>+SUM(BQ447)/(BQ446)</f>
        <v>0</v>
      </c>
      <c r="BW446" s="149"/>
    </row>
    <row r="447" spans="1:75" s="205" customFormat="1" ht="18.75" hidden="1" customHeight="1" outlineLevel="1" x14ac:dyDescent="0.25">
      <c r="A447" s="573"/>
      <c r="B447" s="409"/>
      <c r="C447" s="512"/>
      <c r="D447" s="477"/>
      <c r="E447" s="478"/>
      <c r="F447" s="479"/>
      <c r="G447" s="206" t="s">
        <v>80</v>
      </c>
      <c r="H447" s="363"/>
      <c r="I447" s="363"/>
      <c r="J447" s="363"/>
      <c r="K447" s="363"/>
      <c r="L447" s="363"/>
      <c r="M447" s="362"/>
      <c r="N447" s="352"/>
      <c r="O447" s="173"/>
      <c r="P447" s="173"/>
      <c r="Q447" s="173"/>
      <c r="R447" s="173"/>
      <c r="S447" s="173"/>
      <c r="T447" s="173"/>
      <c r="U447" s="173"/>
      <c r="V447" s="173"/>
      <c r="W447" s="173"/>
      <c r="X447" s="173"/>
      <c r="Y447" s="173"/>
      <c r="Z447" s="173"/>
      <c r="AA447" s="173"/>
      <c r="AB447" s="173"/>
      <c r="AC447" s="173"/>
      <c r="AD447" s="173"/>
      <c r="AE447" s="173"/>
      <c r="AF447" s="173"/>
      <c r="AG447" s="173"/>
      <c r="AH447" s="173"/>
      <c r="AI447" s="173"/>
      <c r="AJ447" s="173"/>
      <c r="AK447" s="173"/>
      <c r="AL447" s="173"/>
      <c r="AM447" s="173"/>
      <c r="AN447" s="173"/>
      <c r="AO447" s="173"/>
      <c r="AP447" s="173"/>
      <c r="AQ447" s="173"/>
      <c r="AR447" s="173"/>
      <c r="AS447" s="173"/>
      <c r="AT447" s="173"/>
      <c r="AU447" s="173"/>
      <c r="AV447" s="173"/>
      <c r="AW447" s="173"/>
      <c r="AX447" s="173"/>
      <c r="AY447" s="173"/>
      <c r="AZ447" s="173"/>
      <c r="BA447" s="173"/>
      <c r="BB447" s="173"/>
      <c r="BC447" s="173"/>
      <c r="BD447" s="173"/>
      <c r="BE447" s="173"/>
      <c r="BF447" s="173"/>
      <c r="BG447" s="173"/>
      <c r="BH447" s="173"/>
      <c r="BI447" s="173"/>
      <c r="BJ447" s="173"/>
      <c r="BK447" s="173"/>
      <c r="BL447" s="173"/>
      <c r="BM447" s="175">
        <f>COUNTIF(O447:AA447,"E")</f>
        <v>0</v>
      </c>
      <c r="BN447" s="176">
        <f>COUNTIF(AB447:AM447,"E")</f>
        <v>0</v>
      </c>
      <c r="BO447" s="176">
        <f>COUNTIF(AN447:AZ447,"E")</f>
        <v>0</v>
      </c>
      <c r="BP447" s="176">
        <f>COUNTIF(BA447:BL447,"E")</f>
        <v>0</v>
      </c>
      <c r="BQ447" s="177">
        <f t="shared" si="249"/>
        <v>0</v>
      </c>
      <c r="BR447" s="303"/>
      <c r="BS447" s="303"/>
      <c r="BT447" s="303"/>
      <c r="BU447" s="303"/>
      <c r="BV447" s="303"/>
      <c r="BW447" s="149"/>
    </row>
    <row r="448" spans="1:75" s="205" customFormat="1" ht="21.75" hidden="1" customHeight="1" outlineLevel="1" x14ac:dyDescent="0.25">
      <c r="A448" s="573"/>
      <c r="B448" s="409"/>
      <c r="C448" s="512"/>
      <c r="D448" s="477"/>
      <c r="E448" s="478" t="s">
        <v>467</v>
      </c>
      <c r="F448" s="479" t="s">
        <v>468</v>
      </c>
      <c r="G448" s="206" t="s">
        <v>76</v>
      </c>
      <c r="H448" s="363"/>
      <c r="I448" s="363"/>
      <c r="J448" s="363"/>
      <c r="K448" s="363"/>
      <c r="L448" s="363"/>
      <c r="M448" s="361" t="s">
        <v>469</v>
      </c>
      <c r="N448" s="352" t="s">
        <v>463</v>
      </c>
      <c r="O448" s="211"/>
      <c r="P448" s="211"/>
      <c r="Q448" s="211"/>
      <c r="R448" s="211"/>
      <c r="S448" s="211"/>
      <c r="T448" s="211"/>
      <c r="U448" s="211"/>
      <c r="V448" s="211"/>
      <c r="W448" s="211"/>
      <c r="X448" s="211"/>
      <c r="Y448" s="211"/>
      <c r="Z448" s="211"/>
      <c r="AA448" s="211"/>
      <c r="AB448" s="211" t="s">
        <v>76</v>
      </c>
      <c r="AC448" s="211"/>
      <c r="AD448" s="211"/>
      <c r="AE448" s="211"/>
      <c r="AF448" s="211"/>
      <c r="AG448" s="211"/>
      <c r="AH448" s="211"/>
      <c r="AI448" s="211"/>
      <c r="AJ448" s="211"/>
      <c r="AK448" s="211"/>
      <c r="AL448" s="211"/>
      <c r="AM448" s="211"/>
      <c r="AN448" s="211" t="s">
        <v>76</v>
      </c>
      <c r="AO448" s="211"/>
      <c r="AP448" s="211"/>
      <c r="AQ448" s="211"/>
      <c r="AR448" s="211"/>
      <c r="AS448" s="211"/>
      <c r="AT448" s="211"/>
      <c r="AU448" s="211"/>
      <c r="AV448" s="211"/>
      <c r="AW448" s="211"/>
      <c r="AX448" s="211"/>
      <c r="AY448" s="211"/>
      <c r="AZ448" s="211"/>
      <c r="BA448" s="211" t="s">
        <v>76</v>
      </c>
      <c r="BB448" s="211"/>
      <c r="BC448" s="211"/>
      <c r="BD448" s="211"/>
      <c r="BE448" s="211"/>
      <c r="BF448" s="211"/>
      <c r="BG448" s="211"/>
      <c r="BH448" s="211"/>
      <c r="BI448" s="211"/>
      <c r="BJ448" s="211"/>
      <c r="BK448" s="211" t="s">
        <v>76</v>
      </c>
      <c r="BL448" s="211"/>
      <c r="BM448" s="171">
        <f>COUNTIF(O448:AA448,"P")</f>
        <v>0</v>
      </c>
      <c r="BN448" s="172">
        <f>COUNTIF(AB448:AM448,"P")</f>
        <v>1</v>
      </c>
      <c r="BO448" s="172">
        <f>COUNTIF(AN448:AZ448,"P")</f>
        <v>1</v>
      </c>
      <c r="BP448" s="172">
        <f>COUNTIF(BA448:BL448,"P")</f>
        <v>2</v>
      </c>
      <c r="BQ448" s="172">
        <f t="shared" si="249"/>
        <v>4</v>
      </c>
      <c r="BR448" s="303" t="e">
        <f>+SUM(BM449)/(BM448)</f>
        <v>#DIV/0!</v>
      </c>
      <c r="BS448" s="303">
        <f>+SUM(BN449)/(BN448)</f>
        <v>0</v>
      </c>
      <c r="BT448" s="303">
        <f>+SUM(BO449)/(BO448)</f>
        <v>0</v>
      </c>
      <c r="BU448" s="303">
        <f>+SUM(BP449)/(BP448)</f>
        <v>0</v>
      </c>
      <c r="BV448" s="303">
        <f>+SUM(BQ449)/(BQ448)</f>
        <v>0</v>
      </c>
      <c r="BW448" s="149"/>
    </row>
    <row r="449" spans="1:75" s="205" customFormat="1" ht="22.5" hidden="1" customHeight="1" outlineLevel="1" x14ac:dyDescent="0.25">
      <c r="A449" s="573"/>
      <c r="B449" s="409"/>
      <c r="C449" s="512"/>
      <c r="D449" s="477"/>
      <c r="E449" s="478"/>
      <c r="F449" s="479"/>
      <c r="G449" s="206" t="s">
        <v>80</v>
      </c>
      <c r="H449" s="363"/>
      <c r="I449" s="363"/>
      <c r="J449" s="363"/>
      <c r="K449" s="363"/>
      <c r="L449" s="363"/>
      <c r="M449" s="362"/>
      <c r="N449" s="352"/>
      <c r="O449" s="173"/>
      <c r="P449" s="173"/>
      <c r="Q449" s="173"/>
      <c r="R449" s="173"/>
      <c r="S449" s="173"/>
      <c r="T449" s="173"/>
      <c r="U449" s="173"/>
      <c r="V449" s="173"/>
      <c r="W449" s="173"/>
      <c r="X449" s="173"/>
      <c r="Y449" s="173"/>
      <c r="Z449" s="173"/>
      <c r="AA449" s="173"/>
      <c r="AB449" s="173"/>
      <c r="AC449" s="173"/>
      <c r="AD449" s="173"/>
      <c r="AE449" s="173"/>
      <c r="AF449" s="173"/>
      <c r="AG449" s="173"/>
      <c r="AH449" s="173"/>
      <c r="AI449" s="173"/>
      <c r="AJ449" s="173"/>
      <c r="AK449" s="173"/>
      <c r="AL449" s="173"/>
      <c r="AM449" s="173"/>
      <c r="AN449" s="173"/>
      <c r="AO449" s="173"/>
      <c r="AP449" s="173"/>
      <c r="AQ449" s="173"/>
      <c r="AR449" s="173"/>
      <c r="AS449" s="173"/>
      <c r="AT449" s="173"/>
      <c r="AU449" s="173"/>
      <c r="AV449" s="173"/>
      <c r="AW449" s="173"/>
      <c r="AX449" s="173"/>
      <c r="AY449" s="173"/>
      <c r="AZ449" s="173"/>
      <c r="BA449" s="173"/>
      <c r="BB449" s="173"/>
      <c r="BC449" s="173"/>
      <c r="BD449" s="173"/>
      <c r="BE449" s="173"/>
      <c r="BF449" s="173"/>
      <c r="BG449" s="173"/>
      <c r="BH449" s="173"/>
      <c r="BI449" s="173"/>
      <c r="BJ449" s="173"/>
      <c r="BK449" s="173"/>
      <c r="BL449" s="173"/>
      <c r="BM449" s="186">
        <f>COUNTIF(O449:AA449,"E")</f>
        <v>0</v>
      </c>
      <c r="BN449" s="266">
        <f>COUNTIF(AB449:AM449,"E")</f>
        <v>0</v>
      </c>
      <c r="BO449" s="266">
        <f>COUNTIF(AN449:AZ449,"E")</f>
        <v>0</v>
      </c>
      <c r="BP449" s="266">
        <f>COUNTIF(BA449:BL449,"E")</f>
        <v>0</v>
      </c>
      <c r="BQ449" s="267">
        <f t="shared" si="249"/>
        <v>0</v>
      </c>
      <c r="BR449" s="303"/>
      <c r="BS449" s="303"/>
      <c r="BT449" s="303"/>
      <c r="BU449" s="303"/>
      <c r="BV449" s="303"/>
      <c r="BW449" s="149"/>
    </row>
    <row r="450" spans="1:75" s="205" customFormat="1" ht="18.75" hidden="1" customHeight="1" outlineLevel="1" x14ac:dyDescent="0.25">
      <c r="A450" s="576"/>
      <c r="B450" s="409"/>
      <c r="C450" s="512"/>
      <c r="D450" s="477"/>
      <c r="E450" s="478" t="s">
        <v>470</v>
      </c>
      <c r="F450" s="479" t="s">
        <v>471</v>
      </c>
      <c r="G450" s="206" t="s">
        <v>76</v>
      </c>
      <c r="H450" s="353"/>
      <c r="I450" s="353"/>
      <c r="J450" s="353"/>
      <c r="K450" s="353"/>
      <c r="L450" s="353"/>
      <c r="M450" s="361" t="s">
        <v>332</v>
      </c>
      <c r="N450" s="352" t="s">
        <v>463</v>
      </c>
      <c r="O450" s="211"/>
      <c r="P450" s="211"/>
      <c r="Q450" s="211"/>
      <c r="R450" s="211"/>
      <c r="S450" s="211"/>
      <c r="T450" s="211"/>
      <c r="U450" s="211"/>
      <c r="V450" s="211"/>
      <c r="W450" s="211"/>
      <c r="X450" s="211"/>
      <c r="Y450" s="211"/>
      <c r="Z450" s="211"/>
      <c r="AA450" s="211"/>
      <c r="AB450" s="211"/>
      <c r="AC450" s="211"/>
      <c r="AD450" s="211"/>
      <c r="AE450" s="211"/>
      <c r="AF450" s="211"/>
      <c r="AG450" s="211"/>
      <c r="AH450" s="211"/>
      <c r="AI450" s="211"/>
      <c r="AJ450" s="211"/>
      <c r="AK450" s="211"/>
      <c r="AL450" s="211"/>
      <c r="AM450" s="211"/>
      <c r="AN450" s="211"/>
      <c r="AO450" s="211"/>
      <c r="AP450" s="211"/>
      <c r="AQ450" s="211"/>
      <c r="AR450" s="211"/>
      <c r="AS450" s="211"/>
      <c r="AT450" s="211"/>
      <c r="AU450" s="211"/>
      <c r="AV450" s="211"/>
      <c r="AW450" s="211"/>
      <c r="AX450" s="211"/>
      <c r="AY450" s="211"/>
      <c r="AZ450" s="211"/>
      <c r="BA450" s="211"/>
      <c r="BB450" s="211"/>
      <c r="BC450" s="211"/>
      <c r="BD450" s="211"/>
      <c r="BE450" s="211"/>
      <c r="BF450" s="211"/>
      <c r="BG450" s="211"/>
      <c r="BH450" s="211"/>
      <c r="BI450" s="211"/>
      <c r="BJ450" s="211"/>
      <c r="BK450" s="211"/>
      <c r="BL450" s="211"/>
      <c r="BM450" s="268">
        <f>COUNTIF(O450:AA450,"P")</f>
        <v>0</v>
      </c>
      <c r="BN450" s="165">
        <f>COUNTIF(AB450:AM450,"P")</f>
        <v>0</v>
      </c>
      <c r="BO450" s="165">
        <f>COUNTIF(AN450:AZ450,"P")</f>
        <v>0</v>
      </c>
      <c r="BP450" s="165">
        <f>COUNTIF(BA450:BL450,"P")</f>
        <v>0</v>
      </c>
      <c r="BQ450" s="165">
        <f t="shared" si="249"/>
        <v>0</v>
      </c>
      <c r="BR450" s="303" t="e">
        <f>+SUM(BM451)/(BM450)</f>
        <v>#DIV/0!</v>
      </c>
      <c r="BS450" s="303" t="e">
        <f>+SUM(BN451)/(BN450)</f>
        <v>#DIV/0!</v>
      </c>
      <c r="BT450" s="303" t="e">
        <f>+SUM(BO451)/(BO450)</f>
        <v>#DIV/0!</v>
      </c>
      <c r="BU450" s="303" t="e">
        <f>+SUM(BP451)/(BP450)</f>
        <v>#DIV/0!</v>
      </c>
      <c r="BV450" s="303" t="e">
        <f>+SUM(BQ451)/(BQ450)</f>
        <v>#DIV/0!</v>
      </c>
      <c r="BW450" s="149"/>
    </row>
    <row r="451" spans="1:75" s="205" customFormat="1" ht="14.25" hidden="1" customHeight="1" outlineLevel="1" x14ac:dyDescent="0.25">
      <c r="A451" s="580"/>
      <c r="B451" s="676"/>
      <c r="C451" s="512"/>
      <c r="D451" s="477"/>
      <c r="E451" s="478"/>
      <c r="F451" s="479"/>
      <c r="G451" s="206" t="s">
        <v>80</v>
      </c>
      <c r="H451" s="356"/>
      <c r="I451" s="356"/>
      <c r="J451" s="356"/>
      <c r="K451" s="356"/>
      <c r="L451" s="356"/>
      <c r="M451" s="362"/>
      <c r="N451" s="352"/>
      <c r="O451" s="173"/>
      <c r="P451" s="173"/>
      <c r="Q451" s="173"/>
      <c r="R451" s="173"/>
      <c r="S451" s="173"/>
      <c r="T451" s="173"/>
      <c r="U451" s="173"/>
      <c r="V451" s="173"/>
      <c r="W451" s="173"/>
      <c r="X451" s="173"/>
      <c r="Y451" s="173"/>
      <c r="Z451" s="173"/>
      <c r="AA451" s="173"/>
      <c r="AB451" s="173"/>
      <c r="AC451" s="173"/>
      <c r="AD451" s="173"/>
      <c r="AE451" s="173"/>
      <c r="AF451" s="173"/>
      <c r="AG451" s="173"/>
      <c r="AH451" s="173"/>
      <c r="AI451" s="173"/>
      <c r="AJ451" s="173"/>
      <c r="AK451" s="173"/>
      <c r="AL451" s="173"/>
      <c r="AM451" s="173"/>
      <c r="AN451" s="173"/>
      <c r="AO451" s="173"/>
      <c r="AP451" s="173"/>
      <c r="AQ451" s="173"/>
      <c r="AR451" s="173"/>
      <c r="AS451" s="173"/>
      <c r="AT451" s="173"/>
      <c r="AU451" s="173"/>
      <c r="AV451" s="173"/>
      <c r="AW451" s="173"/>
      <c r="AX451" s="173"/>
      <c r="AY451" s="173"/>
      <c r="AZ451" s="173"/>
      <c r="BA451" s="173"/>
      <c r="BB451" s="173"/>
      <c r="BC451" s="173"/>
      <c r="BD451" s="173"/>
      <c r="BE451" s="173"/>
      <c r="BF451" s="173"/>
      <c r="BG451" s="173"/>
      <c r="BH451" s="173"/>
      <c r="BI451" s="173"/>
      <c r="BJ451" s="173"/>
      <c r="BK451" s="173"/>
      <c r="BL451" s="173"/>
      <c r="BM451" s="269">
        <f>COUNTIF(O451:AA451,"E")</f>
        <v>0</v>
      </c>
      <c r="BN451" s="270">
        <f>COUNTIF(AB451:AM451,"E")</f>
        <v>0</v>
      </c>
      <c r="BO451" s="270">
        <f>COUNTIF(AN451:AZ451,"E")</f>
        <v>0</v>
      </c>
      <c r="BP451" s="270">
        <f>COUNTIF(BA451:BL451,"E")</f>
        <v>0</v>
      </c>
      <c r="BQ451" s="271">
        <f t="shared" si="249"/>
        <v>0</v>
      </c>
      <c r="BR451" s="303"/>
      <c r="BS451" s="303"/>
      <c r="BT451" s="303"/>
      <c r="BU451" s="303"/>
      <c r="BV451" s="303"/>
      <c r="BW451" s="149"/>
    </row>
    <row r="452" spans="1:75" s="149" customFormat="1" ht="19.5" customHeight="1" collapsed="1" x14ac:dyDescent="0.25">
      <c r="A452" s="272"/>
      <c r="E452" s="273"/>
      <c r="F452" s="273"/>
      <c r="G452" s="160"/>
      <c r="H452" s="222"/>
      <c r="I452" s="222"/>
      <c r="J452" s="222"/>
      <c r="K452" s="222"/>
      <c r="L452" s="199"/>
      <c r="M452" s="199"/>
      <c r="N452" s="274"/>
      <c r="O452" s="275">
        <f>COUNTIF(O8:O451,"P")</f>
        <v>6</v>
      </c>
      <c r="P452" s="275">
        <f t="shared" ref="P452:BL452" si="250">COUNTIF(P8:P451,"P")</f>
        <v>7</v>
      </c>
      <c r="Q452" s="275">
        <f t="shared" si="250"/>
        <v>15</v>
      </c>
      <c r="R452" s="275">
        <f t="shared" si="250"/>
        <v>40</v>
      </c>
      <c r="S452" s="275">
        <f t="shared" si="250"/>
        <v>14</v>
      </c>
      <c r="T452" s="275">
        <f t="shared" si="250"/>
        <v>12</v>
      </c>
      <c r="U452" s="275">
        <f t="shared" si="250"/>
        <v>17</v>
      </c>
      <c r="V452" s="275">
        <f t="shared" si="250"/>
        <v>39</v>
      </c>
      <c r="W452" s="275">
        <f t="shared" si="250"/>
        <v>24</v>
      </c>
      <c r="X452" s="275">
        <f t="shared" si="250"/>
        <v>14</v>
      </c>
      <c r="Y452" s="275">
        <f t="shared" si="250"/>
        <v>19</v>
      </c>
      <c r="Z452" s="275">
        <f t="shared" si="250"/>
        <v>43</v>
      </c>
      <c r="AA452" s="275">
        <f t="shared" si="250"/>
        <v>1</v>
      </c>
      <c r="AB452" s="275">
        <f t="shared" si="250"/>
        <v>36</v>
      </c>
      <c r="AC452" s="275">
        <f t="shared" si="250"/>
        <v>8</v>
      </c>
      <c r="AD452" s="275">
        <f t="shared" si="250"/>
        <v>17</v>
      </c>
      <c r="AE452" s="275">
        <f t="shared" si="250"/>
        <v>45</v>
      </c>
      <c r="AF452" s="275">
        <f t="shared" si="250"/>
        <v>14</v>
      </c>
      <c r="AG452" s="275">
        <f t="shared" si="250"/>
        <v>9</v>
      </c>
      <c r="AH452" s="275">
        <f t="shared" si="250"/>
        <v>14</v>
      </c>
      <c r="AI452" s="275">
        <f t="shared" si="250"/>
        <v>33</v>
      </c>
      <c r="AJ452" s="275">
        <f t="shared" si="250"/>
        <v>14</v>
      </c>
      <c r="AK452" s="275">
        <f t="shared" si="250"/>
        <v>11</v>
      </c>
      <c r="AL452" s="275">
        <f t="shared" si="250"/>
        <v>17</v>
      </c>
      <c r="AM452" s="275">
        <f t="shared" si="250"/>
        <v>45</v>
      </c>
      <c r="AN452" s="275">
        <f t="shared" si="250"/>
        <v>37</v>
      </c>
      <c r="AO452" s="275">
        <f t="shared" si="250"/>
        <v>10</v>
      </c>
      <c r="AP452" s="275">
        <f t="shared" si="250"/>
        <v>12</v>
      </c>
      <c r="AQ452" s="275">
        <f t="shared" si="250"/>
        <v>10</v>
      </c>
      <c r="AR452" s="275">
        <f t="shared" si="250"/>
        <v>39</v>
      </c>
      <c r="AS452" s="275">
        <f t="shared" si="250"/>
        <v>13</v>
      </c>
      <c r="AT452" s="275">
        <f t="shared" si="250"/>
        <v>11</v>
      </c>
      <c r="AU452" s="275">
        <f t="shared" si="250"/>
        <v>12</v>
      </c>
      <c r="AV452" s="275">
        <f t="shared" si="250"/>
        <v>37</v>
      </c>
      <c r="AW452" s="275">
        <f t="shared" si="250"/>
        <v>11</v>
      </c>
      <c r="AX452" s="275">
        <f t="shared" si="250"/>
        <v>12</v>
      </c>
      <c r="AY452" s="275">
        <f t="shared" si="250"/>
        <v>16</v>
      </c>
      <c r="AZ452" s="275">
        <f t="shared" si="250"/>
        <v>38</v>
      </c>
      <c r="BA452" s="275">
        <f t="shared" si="250"/>
        <v>37</v>
      </c>
      <c r="BB452" s="275">
        <f t="shared" si="250"/>
        <v>10</v>
      </c>
      <c r="BC452" s="275">
        <f t="shared" si="250"/>
        <v>14</v>
      </c>
      <c r="BD452" s="275">
        <f t="shared" si="250"/>
        <v>39</v>
      </c>
      <c r="BE452" s="275">
        <f t="shared" si="250"/>
        <v>13</v>
      </c>
      <c r="BF452" s="275">
        <f t="shared" si="250"/>
        <v>10</v>
      </c>
      <c r="BG452" s="275">
        <f t="shared" si="250"/>
        <v>15</v>
      </c>
      <c r="BH452" s="275">
        <f t="shared" si="250"/>
        <v>40</v>
      </c>
      <c r="BI452" s="275">
        <f t="shared" si="250"/>
        <v>20</v>
      </c>
      <c r="BJ452" s="275">
        <f t="shared" si="250"/>
        <v>23</v>
      </c>
      <c r="BK452" s="275">
        <f t="shared" si="250"/>
        <v>23</v>
      </c>
      <c r="BL452" s="275">
        <f t="shared" si="250"/>
        <v>18</v>
      </c>
      <c r="BM452" s="276"/>
      <c r="BN452" s="276"/>
      <c r="BO452" s="276"/>
      <c r="BP452" s="276"/>
      <c r="BQ452" s="277"/>
      <c r="BR452" s="277"/>
      <c r="BS452" s="277"/>
      <c r="BT452" s="277"/>
      <c r="BU452" s="277"/>
      <c r="BV452" s="277"/>
    </row>
    <row r="453" spans="1:75" s="149" customFormat="1" ht="21" customHeight="1" x14ac:dyDescent="0.25">
      <c r="A453" s="219"/>
      <c r="C453" s="278"/>
      <c r="D453" s="278"/>
      <c r="E453" s="273"/>
      <c r="F453" s="273"/>
      <c r="G453" s="276"/>
      <c r="H453" s="279"/>
      <c r="I453" s="279"/>
      <c r="J453" s="279"/>
      <c r="K453" s="279"/>
      <c r="L453" s="279"/>
      <c r="M453" s="280"/>
      <c r="N453" s="280"/>
      <c r="O453" s="275">
        <f t="shared" ref="O453:Z453" si="251">COUNTIF(O8:O451,"E")</f>
        <v>0</v>
      </c>
      <c r="P453" s="275">
        <f t="shared" si="251"/>
        <v>0</v>
      </c>
      <c r="Q453" s="275">
        <f t="shared" si="251"/>
        <v>0</v>
      </c>
      <c r="R453" s="275">
        <f t="shared" si="251"/>
        <v>0</v>
      </c>
      <c r="S453" s="275">
        <f t="shared" si="251"/>
        <v>0</v>
      </c>
      <c r="T453" s="275">
        <f t="shared" si="251"/>
        <v>0</v>
      </c>
      <c r="U453" s="275">
        <f t="shared" si="251"/>
        <v>0</v>
      </c>
      <c r="V453" s="275">
        <f t="shared" si="251"/>
        <v>0</v>
      </c>
      <c r="W453" s="275">
        <f t="shared" si="251"/>
        <v>0</v>
      </c>
      <c r="X453" s="275">
        <f t="shared" si="251"/>
        <v>0</v>
      </c>
      <c r="Y453" s="275">
        <f t="shared" si="251"/>
        <v>0</v>
      </c>
      <c r="Z453" s="275">
        <f t="shared" si="251"/>
        <v>0</v>
      </c>
      <c r="AA453" s="275">
        <f t="shared" ref="AA453:BL453" si="252">COUNTIF(AA9:AA452,"E")</f>
        <v>0</v>
      </c>
      <c r="AB453" s="275">
        <f t="shared" si="252"/>
        <v>0</v>
      </c>
      <c r="AC453" s="275">
        <f t="shared" si="252"/>
        <v>0</v>
      </c>
      <c r="AD453" s="275">
        <f t="shared" si="252"/>
        <v>0</v>
      </c>
      <c r="AE453" s="275">
        <f t="shared" si="252"/>
        <v>0</v>
      </c>
      <c r="AF453" s="275">
        <f t="shared" si="252"/>
        <v>0</v>
      </c>
      <c r="AG453" s="275">
        <f t="shared" si="252"/>
        <v>0</v>
      </c>
      <c r="AH453" s="275">
        <f t="shared" si="252"/>
        <v>0</v>
      </c>
      <c r="AI453" s="275">
        <f t="shared" si="252"/>
        <v>0</v>
      </c>
      <c r="AJ453" s="275">
        <f t="shared" si="252"/>
        <v>0</v>
      </c>
      <c r="AK453" s="275">
        <f t="shared" si="252"/>
        <v>0</v>
      </c>
      <c r="AL453" s="275">
        <f t="shared" si="252"/>
        <v>0</v>
      </c>
      <c r="AM453" s="275">
        <f t="shared" si="252"/>
        <v>0</v>
      </c>
      <c r="AN453" s="275">
        <f t="shared" si="252"/>
        <v>0</v>
      </c>
      <c r="AO453" s="275">
        <f t="shared" si="252"/>
        <v>0</v>
      </c>
      <c r="AP453" s="275">
        <f t="shared" si="252"/>
        <v>0</v>
      </c>
      <c r="AQ453" s="275">
        <f t="shared" si="252"/>
        <v>0</v>
      </c>
      <c r="AR453" s="275">
        <f t="shared" si="252"/>
        <v>0</v>
      </c>
      <c r="AS453" s="275">
        <f t="shared" si="252"/>
        <v>0</v>
      </c>
      <c r="AT453" s="275">
        <f t="shared" si="252"/>
        <v>0</v>
      </c>
      <c r="AU453" s="275">
        <f t="shared" si="252"/>
        <v>0</v>
      </c>
      <c r="AV453" s="275">
        <f t="shared" si="252"/>
        <v>0</v>
      </c>
      <c r="AW453" s="275">
        <f t="shared" si="252"/>
        <v>0</v>
      </c>
      <c r="AX453" s="275">
        <f t="shared" si="252"/>
        <v>0</v>
      </c>
      <c r="AY453" s="275">
        <f t="shared" si="252"/>
        <v>0</v>
      </c>
      <c r="AZ453" s="275">
        <f t="shared" si="252"/>
        <v>0</v>
      </c>
      <c r="BA453" s="275">
        <f t="shared" si="252"/>
        <v>0</v>
      </c>
      <c r="BB453" s="275">
        <f t="shared" si="252"/>
        <v>0</v>
      </c>
      <c r="BC453" s="275">
        <f t="shared" si="252"/>
        <v>0</v>
      </c>
      <c r="BD453" s="275">
        <f t="shared" si="252"/>
        <v>0</v>
      </c>
      <c r="BE453" s="275">
        <f t="shared" si="252"/>
        <v>0</v>
      </c>
      <c r="BF453" s="275">
        <f t="shared" si="252"/>
        <v>0</v>
      </c>
      <c r="BG453" s="275">
        <f t="shared" si="252"/>
        <v>0</v>
      </c>
      <c r="BH453" s="275">
        <f t="shared" si="252"/>
        <v>0</v>
      </c>
      <c r="BI453" s="275">
        <f t="shared" si="252"/>
        <v>0</v>
      </c>
      <c r="BJ453" s="275">
        <f t="shared" si="252"/>
        <v>0</v>
      </c>
      <c r="BK453" s="275">
        <f t="shared" si="252"/>
        <v>0</v>
      </c>
      <c r="BL453" s="275">
        <f t="shared" si="252"/>
        <v>0</v>
      </c>
      <c r="BM453" s="276"/>
      <c r="BN453" s="276"/>
      <c r="BO453" s="276"/>
      <c r="BP453" s="276"/>
      <c r="BQ453" s="49"/>
      <c r="BR453" s="49"/>
      <c r="BS453" s="49"/>
      <c r="BT453" s="49"/>
      <c r="BU453" s="49"/>
      <c r="BV453" s="49"/>
    </row>
    <row r="454" spans="1:75" s="284" customFormat="1" ht="21" customHeight="1" x14ac:dyDescent="0.25">
      <c r="A454" s="276"/>
      <c r="B454" s="149"/>
      <c r="C454" s="278"/>
      <c r="D454" s="278"/>
      <c r="E454" s="273"/>
      <c r="F454" s="273"/>
      <c r="G454" s="281"/>
      <c r="H454" s="219"/>
      <c r="I454" s="219"/>
      <c r="J454" s="219"/>
      <c r="K454" s="219"/>
      <c r="L454" s="219"/>
      <c r="M454" s="549" t="s">
        <v>472</v>
      </c>
      <c r="N454" s="550"/>
      <c r="O454" s="535">
        <f>SUM(O452:R452)</f>
        <v>68</v>
      </c>
      <c r="P454" s="535"/>
      <c r="Q454" s="535"/>
      <c r="R454" s="535"/>
      <c r="S454" s="535">
        <f>SUM(S452:V452)</f>
        <v>82</v>
      </c>
      <c r="T454" s="535"/>
      <c r="U454" s="535"/>
      <c r="V454" s="535"/>
      <c r="W454" s="535">
        <f>SUM(W452:AA452)</f>
        <v>101</v>
      </c>
      <c r="X454" s="535"/>
      <c r="Y454" s="535"/>
      <c r="Z454" s="535"/>
      <c r="AA454" s="535"/>
      <c r="AB454" s="545">
        <f>SUM(AB452:AE452)</f>
        <v>106</v>
      </c>
      <c r="AC454" s="545"/>
      <c r="AD454" s="545"/>
      <c r="AE454" s="545"/>
      <c r="AF454" s="545">
        <f>SUM(AF452:AI452)</f>
        <v>70</v>
      </c>
      <c r="AG454" s="545"/>
      <c r="AH454" s="545"/>
      <c r="AI454" s="545"/>
      <c r="AJ454" s="545">
        <f>SUM(AJ452:AM452)</f>
        <v>87</v>
      </c>
      <c r="AK454" s="545"/>
      <c r="AL454" s="545"/>
      <c r="AM454" s="545"/>
      <c r="AN454" s="546">
        <f>SUM(AN452:AR452)</f>
        <v>108</v>
      </c>
      <c r="AO454" s="546"/>
      <c r="AP454" s="546"/>
      <c r="AQ454" s="546"/>
      <c r="AR454" s="546"/>
      <c r="AS454" s="546">
        <f>SUM(AS452:AV452)</f>
        <v>73</v>
      </c>
      <c r="AT454" s="546"/>
      <c r="AU454" s="546"/>
      <c r="AV454" s="546"/>
      <c r="AW454" s="546">
        <f>SUM(AW452:AZ452)</f>
        <v>77</v>
      </c>
      <c r="AX454" s="546"/>
      <c r="AY454" s="546"/>
      <c r="AZ454" s="546"/>
      <c r="BA454" s="552">
        <f>SUM(BA452:BD452)</f>
        <v>100</v>
      </c>
      <c r="BB454" s="552"/>
      <c r="BC454" s="552"/>
      <c r="BD454" s="552"/>
      <c r="BE454" s="552">
        <f>SUM(BE452:BH452)</f>
        <v>78</v>
      </c>
      <c r="BF454" s="552"/>
      <c r="BG454" s="552"/>
      <c r="BH454" s="552"/>
      <c r="BI454" s="534">
        <f>SUM(BI452:BL452)</f>
        <v>84</v>
      </c>
      <c r="BJ454" s="534"/>
      <c r="BK454" s="534"/>
      <c r="BL454" s="534"/>
      <c r="BM454" s="276">
        <f>SUM(O454:BL454)</f>
        <v>1034</v>
      </c>
      <c r="BN454" s="282"/>
      <c r="BO454" s="282"/>
      <c r="BP454" s="282"/>
      <c r="BQ454" s="282"/>
      <c r="BR454" s="277" t="s">
        <v>473</v>
      </c>
      <c r="BS454" s="277"/>
      <c r="BT454" s="277"/>
      <c r="BU454" s="277"/>
      <c r="BV454" s="277"/>
      <c r="BW454" s="283"/>
    </row>
    <row r="455" spans="1:75" ht="21" customHeight="1" x14ac:dyDescent="0.25">
      <c r="A455" s="149"/>
      <c r="B455" s="149"/>
      <c r="C455" s="278"/>
      <c r="D455" s="278"/>
      <c r="E455" s="273"/>
      <c r="F455" s="273"/>
      <c r="G455" s="285"/>
      <c r="M455" s="549" t="s">
        <v>474</v>
      </c>
      <c r="N455" s="550"/>
      <c r="O455" s="535">
        <f>SUM(O453:R453)</f>
        <v>0</v>
      </c>
      <c r="P455" s="535"/>
      <c r="Q455" s="535"/>
      <c r="R455" s="535"/>
      <c r="S455" s="535">
        <f>SUM(S453:V453)</f>
        <v>0</v>
      </c>
      <c r="T455" s="535"/>
      <c r="U455" s="535"/>
      <c r="V455" s="535"/>
      <c r="W455" s="535">
        <f>SUM(W453:AA453)</f>
        <v>0</v>
      </c>
      <c r="X455" s="535"/>
      <c r="Y455" s="535"/>
      <c r="Z455" s="535"/>
      <c r="AA455" s="535"/>
      <c r="AB455" s="536">
        <f>SUM(AB453:AE453)</f>
        <v>0</v>
      </c>
      <c r="AC455" s="536"/>
      <c r="AD455" s="536"/>
      <c r="AE455" s="536"/>
      <c r="AF455" s="536">
        <f>SUM(AF453:AI453)</f>
        <v>0</v>
      </c>
      <c r="AG455" s="536"/>
      <c r="AH455" s="536"/>
      <c r="AI455" s="536"/>
      <c r="AJ455" s="536">
        <f>SUM(AJ453:AM453)</f>
        <v>0</v>
      </c>
      <c r="AK455" s="536"/>
      <c r="AL455" s="536"/>
      <c r="AM455" s="536"/>
      <c r="AN455" s="537">
        <f>SUM(AN453:AR453)</f>
        <v>0</v>
      </c>
      <c r="AO455" s="537"/>
      <c r="AP455" s="537"/>
      <c r="AQ455" s="537"/>
      <c r="AR455" s="537"/>
      <c r="AS455" s="537">
        <f>SUM(AS453:AV453)</f>
        <v>0</v>
      </c>
      <c r="AT455" s="537"/>
      <c r="AU455" s="537"/>
      <c r="AV455" s="537"/>
      <c r="AW455" s="537">
        <f>SUM(AW453:AZ453)</f>
        <v>0</v>
      </c>
      <c r="AX455" s="537"/>
      <c r="AY455" s="537"/>
      <c r="AZ455" s="537"/>
      <c r="BA455" s="553">
        <f>SUM(BA453:BD453)</f>
        <v>0</v>
      </c>
      <c r="BB455" s="553"/>
      <c r="BC455" s="553"/>
      <c r="BD455" s="553"/>
      <c r="BE455" s="553">
        <f>SUM(BE453:BH453)</f>
        <v>0</v>
      </c>
      <c r="BF455" s="553"/>
      <c r="BG455" s="553"/>
      <c r="BH455" s="553"/>
      <c r="BI455" s="533">
        <f>SUM(BI453:BL453)</f>
        <v>0</v>
      </c>
      <c r="BJ455" s="533"/>
      <c r="BK455" s="533"/>
      <c r="BL455" s="533"/>
      <c r="BM455" s="276">
        <f>SUM(O455:BL455)</f>
        <v>0</v>
      </c>
      <c r="BN455" s="286"/>
      <c r="BO455" s="283"/>
      <c r="BP455" s="287">
        <f>BM455/BM454*100%</f>
        <v>0</v>
      </c>
      <c r="BR455" s="288" t="s">
        <v>73</v>
      </c>
      <c r="BS455" s="283"/>
      <c r="BT455" s="283"/>
      <c r="BU455" s="283"/>
      <c r="BV455" s="283"/>
      <c r="BW455" s="219"/>
    </row>
    <row r="456" spans="1:75" ht="21" customHeight="1" x14ac:dyDescent="0.25">
      <c r="A456" s="219"/>
      <c r="B456" s="149"/>
      <c r="C456" s="278"/>
      <c r="D456" s="278"/>
      <c r="E456" s="273"/>
      <c r="F456" s="273"/>
      <c r="G456" s="285"/>
      <c r="M456" s="549" t="s">
        <v>10</v>
      </c>
      <c r="N456" s="550"/>
      <c r="O456" s="538">
        <f>O455/O454</f>
        <v>0</v>
      </c>
      <c r="P456" s="538"/>
      <c r="Q456" s="538"/>
      <c r="R456" s="538"/>
      <c r="S456" s="538">
        <f>S455/S454</f>
        <v>0</v>
      </c>
      <c r="T456" s="538"/>
      <c r="U456" s="538"/>
      <c r="V456" s="538"/>
      <c r="W456" s="539">
        <f>W455/W454</f>
        <v>0</v>
      </c>
      <c r="X456" s="539"/>
      <c r="Y456" s="539"/>
      <c r="Z456" s="539"/>
      <c r="AA456" s="539"/>
      <c r="AB456" s="540">
        <f>AB455/AB454</f>
        <v>0</v>
      </c>
      <c r="AC456" s="540"/>
      <c r="AD456" s="540"/>
      <c r="AE456" s="540"/>
      <c r="AF456" s="540">
        <f>AF455/AF454</f>
        <v>0</v>
      </c>
      <c r="AG456" s="540"/>
      <c r="AH456" s="540"/>
      <c r="AI456" s="540"/>
      <c r="AJ456" s="540">
        <f>AJ455/AJ454</f>
        <v>0</v>
      </c>
      <c r="AK456" s="540"/>
      <c r="AL456" s="540"/>
      <c r="AM456" s="540"/>
      <c r="AN456" s="551">
        <f>AN455/AN454</f>
        <v>0</v>
      </c>
      <c r="AO456" s="551"/>
      <c r="AP456" s="551"/>
      <c r="AQ456" s="551"/>
      <c r="AR456" s="551"/>
      <c r="AS456" s="548">
        <f>AS455/AS454</f>
        <v>0</v>
      </c>
      <c r="AT456" s="548"/>
      <c r="AU456" s="548"/>
      <c r="AV456" s="548"/>
      <c r="AW456" s="548">
        <f>AW455/AW454</f>
        <v>0</v>
      </c>
      <c r="AX456" s="548"/>
      <c r="AY456" s="548"/>
      <c r="AZ456" s="548"/>
      <c r="BA456" s="544">
        <f>BA455/BA454</f>
        <v>0</v>
      </c>
      <c r="BB456" s="544"/>
      <c r="BC456" s="544"/>
      <c r="BD456" s="544"/>
      <c r="BE456" s="547">
        <f>BE455/BE454</f>
        <v>0</v>
      </c>
      <c r="BF456" s="547"/>
      <c r="BG456" s="547"/>
      <c r="BH456" s="547"/>
      <c r="BI456" s="543">
        <f>BI455/BI454</f>
        <v>0</v>
      </c>
      <c r="BJ456" s="543"/>
      <c r="BK456" s="543"/>
      <c r="BL456" s="543"/>
      <c r="BM456" s="289"/>
      <c r="BN456" s="289"/>
      <c r="BO456" s="219"/>
      <c r="BP456" s="219"/>
      <c r="BQ456" s="219"/>
      <c r="BR456" s="219"/>
      <c r="BS456" s="219"/>
      <c r="BT456" s="219"/>
      <c r="BU456" s="219"/>
      <c r="BV456" s="219"/>
      <c r="BW456" s="219"/>
    </row>
    <row r="457" spans="1:75" x14ac:dyDescent="0.25">
      <c r="A457" s="219"/>
      <c r="B457" s="149"/>
      <c r="C457" s="278"/>
      <c r="D457" s="278"/>
      <c r="E457" s="273"/>
      <c r="F457" s="273"/>
      <c r="G457" s="219"/>
      <c r="J457" s="273"/>
      <c r="K457" s="273"/>
      <c r="M457" s="219"/>
      <c r="N457" s="219" t="s">
        <v>473</v>
      </c>
      <c r="O457" s="470">
        <f>+(O455+S455+W455)/(O454+S454+W454)*100</f>
        <v>0</v>
      </c>
      <c r="P457" s="470"/>
      <c r="Q457" s="470"/>
      <c r="R457" s="470"/>
      <c r="S457" s="470"/>
      <c r="T457" s="470"/>
      <c r="U457" s="470"/>
      <c r="V457" s="470"/>
      <c r="W457" s="470"/>
      <c r="X457" s="470"/>
      <c r="Y457" s="470"/>
      <c r="Z457" s="470"/>
      <c r="AA457" s="470"/>
      <c r="AB457" s="471">
        <f>+(AB455+AF455+AJ455)/(AB454+AF454+AJ454)*100</f>
        <v>0</v>
      </c>
      <c r="AC457" s="471"/>
      <c r="AD457" s="471"/>
      <c r="AE457" s="471"/>
      <c r="AF457" s="471"/>
      <c r="AG457" s="471"/>
      <c r="AH457" s="471"/>
      <c r="AI457" s="471"/>
      <c r="AJ457" s="471"/>
      <c r="AK457" s="471"/>
      <c r="AL457" s="471"/>
      <c r="AM457" s="471"/>
      <c r="AN457" s="472">
        <f>+(AN455+AS455+AW455)/(AN454+AS454+AW454)*100</f>
        <v>0</v>
      </c>
      <c r="AO457" s="472"/>
      <c r="AP457" s="472"/>
      <c r="AQ457" s="472"/>
      <c r="AR457" s="472"/>
      <c r="AS457" s="472"/>
      <c r="AT457" s="472"/>
      <c r="AU457" s="472"/>
      <c r="AV457" s="472"/>
      <c r="AW457" s="472"/>
      <c r="AX457" s="472"/>
      <c r="AY457" s="472"/>
      <c r="AZ457" s="472"/>
      <c r="BA457" s="468">
        <f>+(BA455+BE455+BI455)/(BA454+BE454+BI454)*100</f>
        <v>0</v>
      </c>
      <c r="BB457" s="469"/>
      <c r="BC457" s="469"/>
      <c r="BD457" s="469"/>
      <c r="BE457" s="469"/>
      <c r="BF457" s="469"/>
      <c r="BG457" s="469"/>
      <c r="BH457" s="469"/>
      <c r="BI457" s="469"/>
      <c r="BJ457" s="469"/>
      <c r="BK457" s="469"/>
      <c r="BL457" s="469"/>
      <c r="BM457" s="219"/>
      <c r="BN457" s="219"/>
      <c r="BO457" s="219"/>
      <c r="BP457" s="219"/>
      <c r="BQ457" s="219"/>
      <c r="BR457" s="219"/>
      <c r="BS457" s="219"/>
      <c r="BT457" s="219"/>
      <c r="BU457" s="219"/>
      <c r="BV457" s="219"/>
      <c r="BW457" s="219"/>
    </row>
    <row r="458" spans="1:75" x14ac:dyDescent="0.25">
      <c r="A458" s="219"/>
      <c r="B458" s="149"/>
      <c r="C458" s="278"/>
      <c r="D458" s="278"/>
      <c r="E458" s="273"/>
      <c r="F458" s="273"/>
      <c r="G458" s="219"/>
      <c r="J458" s="273"/>
      <c r="K458" s="273"/>
      <c r="M458" s="219"/>
      <c r="N458" s="219" t="s">
        <v>475</v>
      </c>
      <c r="O458" s="473">
        <f>+(O455+S455+W455+AB455+AF455+AJ455)/(O454+S454+W454+AB454+AF454+AJ454)*100</f>
        <v>0</v>
      </c>
      <c r="P458" s="473"/>
      <c r="Q458" s="473"/>
      <c r="R458" s="473"/>
      <c r="S458" s="473"/>
      <c r="T458" s="473"/>
      <c r="U458" s="473"/>
      <c r="V458" s="473"/>
      <c r="W458" s="473"/>
      <c r="X458" s="473"/>
      <c r="Y458" s="473"/>
      <c r="Z458" s="473"/>
      <c r="AA458" s="473"/>
      <c r="AB458" s="473"/>
      <c r="AC458" s="473"/>
      <c r="AD458" s="473"/>
      <c r="AE458" s="473"/>
      <c r="AF458" s="473"/>
      <c r="AG458" s="473"/>
      <c r="AH458" s="473"/>
      <c r="AI458" s="473"/>
      <c r="AJ458" s="473"/>
      <c r="AK458" s="473"/>
      <c r="AL458" s="473"/>
      <c r="AM458" s="473"/>
      <c r="AN458" s="474">
        <f>+(AN455+AS455+AW455+BB455+BE455+BI455)/(AN454+AS454+AW454+BB454+BE454+BI454)*100</f>
        <v>0</v>
      </c>
      <c r="AO458" s="474"/>
      <c r="AP458" s="474"/>
      <c r="AQ458" s="474"/>
      <c r="AR458" s="474"/>
      <c r="AS458" s="474"/>
      <c r="AT458" s="474"/>
      <c r="AU458" s="474"/>
      <c r="AV458" s="474"/>
      <c r="AW458" s="474"/>
      <c r="AX458" s="474"/>
      <c r="AY458" s="474"/>
      <c r="AZ458" s="474"/>
      <c r="BA458" s="474"/>
      <c r="BB458" s="474"/>
      <c r="BC458" s="474"/>
      <c r="BD458" s="474"/>
      <c r="BE458" s="474"/>
      <c r="BF458" s="474"/>
      <c r="BG458" s="474"/>
      <c r="BH458" s="474"/>
      <c r="BI458" s="474"/>
      <c r="BJ458" s="474"/>
      <c r="BK458" s="474"/>
      <c r="BL458" s="474"/>
      <c r="BM458" s="219"/>
      <c r="BN458" s="219"/>
      <c r="BO458" s="219"/>
      <c r="BP458" s="219"/>
      <c r="BQ458" s="219"/>
      <c r="BR458" s="219"/>
      <c r="BS458" s="219"/>
      <c r="BT458" s="219"/>
      <c r="BU458" s="219"/>
      <c r="BV458" s="219"/>
      <c r="BW458" s="219"/>
    </row>
    <row r="459" spans="1:75" x14ac:dyDescent="0.25">
      <c r="A459" s="219"/>
      <c r="B459" s="149"/>
      <c r="C459" s="278"/>
      <c r="D459" s="278"/>
      <c r="E459" s="273"/>
      <c r="F459" s="273"/>
      <c r="G459" s="219"/>
      <c r="J459" s="273"/>
      <c r="K459" s="273"/>
      <c r="M459" s="219"/>
      <c r="N459" s="219" t="s">
        <v>73</v>
      </c>
      <c r="O459" s="468">
        <f>BM455/BM454</f>
        <v>0</v>
      </c>
      <c r="P459" s="469"/>
      <c r="Q459" s="469"/>
      <c r="R459" s="469"/>
      <c r="S459" s="469"/>
      <c r="T459" s="469"/>
      <c r="U459" s="469"/>
      <c r="V459" s="469"/>
      <c r="W459" s="469"/>
      <c r="X459" s="469"/>
      <c r="Y459" s="469"/>
      <c r="Z459" s="469"/>
      <c r="AA459" s="469"/>
      <c r="AB459" s="469"/>
      <c r="AC459" s="469"/>
      <c r="AD459" s="469"/>
      <c r="AE459" s="469"/>
      <c r="AF459" s="469"/>
      <c r="AG459" s="469"/>
      <c r="AH459" s="469"/>
      <c r="AI459" s="469"/>
      <c r="AJ459" s="469"/>
      <c r="AK459" s="469"/>
      <c r="AL459" s="469"/>
      <c r="AM459" s="469"/>
      <c r="AN459" s="469"/>
      <c r="AO459" s="469"/>
      <c r="AP459" s="469"/>
      <c r="AQ459" s="469"/>
      <c r="AR459" s="469"/>
      <c r="AS459" s="469"/>
      <c r="AT459" s="469"/>
      <c r="AU459" s="469"/>
      <c r="AV459" s="469"/>
      <c r="AW459" s="469"/>
      <c r="AX459" s="469"/>
      <c r="AY459" s="469"/>
      <c r="AZ459" s="469"/>
      <c r="BA459" s="469"/>
      <c r="BB459" s="469"/>
      <c r="BC459" s="469"/>
      <c r="BD459" s="469"/>
      <c r="BE459" s="469"/>
      <c r="BF459" s="469"/>
      <c r="BG459" s="469"/>
      <c r="BH459" s="469"/>
      <c r="BI459" s="469"/>
      <c r="BJ459" s="469"/>
      <c r="BK459" s="469"/>
      <c r="BL459" s="469"/>
      <c r="BM459" s="219"/>
      <c r="BN459" s="219"/>
      <c r="BO459" s="219"/>
      <c r="BP459" s="219"/>
      <c r="BQ459" s="219"/>
      <c r="BR459" s="219"/>
      <c r="BS459" s="219"/>
      <c r="BT459" s="219"/>
      <c r="BU459" s="219"/>
      <c r="BV459" s="219"/>
      <c r="BW459" s="219"/>
    </row>
    <row r="460" spans="1:75" x14ac:dyDescent="0.25">
      <c r="A460" s="219"/>
      <c r="B460" s="149"/>
      <c r="C460" s="278"/>
      <c r="D460" s="278"/>
      <c r="E460" s="273"/>
      <c r="F460" s="273"/>
      <c r="G460" s="219"/>
      <c r="J460" s="273"/>
      <c r="K460" s="273"/>
      <c r="M460" s="219"/>
      <c r="N460" s="219"/>
      <c r="BM460" s="219"/>
      <c r="BN460" s="219"/>
      <c r="BO460" s="219"/>
      <c r="BP460" s="219"/>
      <c r="BQ460" s="219"/>
      <c r="BR460" s="219"/>
      <c r="BS460" s="219"/>
      <c r="BT460" s="219"/>
      <c r="BU460" s="219"/>
      <c r="BV460" s="219"/>
      <c r="BW460" s="219"/>
    </row>
    <row r="461" spans="1:75" x14ac:dyDescent="0.25">
      <c r="A461" s="219"/>
      <c r="B461" s="149"/>
      <c r="C461" s="278"/>
      <c r="D461" s="278"/>
      <c r="E461" s="273"/>
      <c r="F461" s="273"/>
      <c r="G461" s="219"/>
      <c r="J461" s="273"/>
      <c r="K461" s="273"/>
      <c r="M461" s="219"/>
      <c r="N461" s="219"/>
      <c r="BM461" s="219"/>
      <c r="BN461" s="219"/>
      <c r="BO461" s="219"/>
      <c r="BP461" s="219"/>
      <c r="BQ461" s="219"/>
      <c r="BR461" s="219"/>
      <c r="BS461" s="219"/>
      <c r="BT461" s="219"/>
      <c r="BU461" s="219"/>
      <c r="BV461" s="219"/>
      <c r="BW461" s="219"/>
    </row>
    <row r="462" spans="1:75" x14ac:dyDescent="0.25">
      <c r="A462" s="219"/>
      <c r="B462" s="149"/>
      <c r="C462" s="278"/>
      <c r="D462" s="278"/>
      <c r="E462" s="273"/>
      <c r="F462" s="273"/>
      <c r="G462" s="219"/>
      <c r="J462" s="273"/>
      <c r="K462" s="273"/>
      <c r="M462" s="219"/>
      <c r="N462" s="219"/>
      <c r="BM462" s="219"/>
      <c r="BN462" s="219"/>
      <c r="BO462" s="219"/>
      <c r="BP462" s="219"/>
      <c r="BQ462" s="219"/>
      <c r="BR462" s="219"/>
      <c r="BS462" s="219"/>
      <c r="BT462" s="219"/>
      <c r="BU462" s="219"/>
      <c r="BV462" s="219"/>
      <c r="BW462" s="219"/>
    </row>
    <row r="463" spans="1:75" x14ac:dyDescent="0.25">
      <c r="A463" s="219"/>
      <c r="B463" s="149"/>
      <c r="C463" s="278"/>
      <c r="D463" s="278"/>
      <c r="E463" s="273"/>
      <c r="F463" s="273"/>
      <c r="G463" s="273"/>
      <c r="M463" s="273"/>
      <c r="N463" s="219"/>
      <c r="BM463" s="219"/>
      <c r="BN463" s="219"/>
      <c r="BO463" s="219"/>
      <c r="BP463" s="219"/>
      <c r="BQ463" s="219"/>
      <c r="BR463" s="219"/>
      <c r="BS463" s="219"/>
      <c r="BT463" s="219"/>
      <c r="BU463" s="219"/>
      <c r="BV463" s="219"/>
      <c r="BW463" s="219"/>
    </row>
    <row r="464" spans="1:75" x14ac:dyDescent="0.25">
      <c r="A464" s="219"/>
      <c r="B464" s="149"/>
      <c r="C464" s="278"/>
      <c r="D464" s="278"/>
      <c r="E464" s="273"/>
      <c r="F464" s="273"/>
      <c r="G464" s="273"/>
      <c r="M464" s="273"/>
      <c r="N464" s="219"/>
      <c r="BM464" s="219"/>
      <c r="BN464" s="219"/>
      <c r="BO464" s="219"/>
      <c r="BP464" s="219"/>
      <c r="BQ464" s="219"/>
      <c r="BR464" s="219"/>
      <c r="BS464" s="219"/>
      <c r="BT464" s="219"/>
      <c r="BU464" s="219"/>
      <c r="BV464" s="219"/>
      <c r="BW464" s="219"/>
    </row>
    <row r="465" spans="1:75" x14ac:dyDescent="0.25">
      <c r="A465" s="219"/>
      <c r="B465" s="149"/>
      <c r="C465" s="278"/>
      <c r="D465" s="278"/>
      <c r="E465" s="273"/>
      <c r="F465" s="273"/>
      <c r="G465" s="273"/>
      <c r="M465" s="273"/>
      <c r="N465" s="219"/>
      <c r="S465" s="290"/>
      <c r="BM465" s="219"/>
      <c r="BN465" s="219"/>
      <c r="BO465" s="219"/>
      <c r="BP465" s="219"/>
      <c r="BQ465" s="219"/>
      <c r="BR465" s="219"/>
      <c r="BS465" s="219"/>
      <c r="BT465" s="219"/>
      <c r="BU465" s="219"/>
      <c r="BV465" s="219"/>
      <c r="BW465" s="219"/>
    </row>
    <row r="466" spans="1:75" x14ac:dyDescent="0.25">
      <c r="A466" s="219"/>
      <c r="B466" s="149"/>
      <c r="C466" s="278"/>
      <c r="D466" s="278"/>
      <c r="E466" s="273"/>
      <c r="F466" s="273"/>
      <c r="G466" s="273"/>
      <c r="M466" s="273"/>
      <c r="N466" s="219"/>
      <c r="BM466" s="219"/>
      <c r="BN466" s="219"/>
      <c r="BO466" s="219"/>
      <c r="BP466" s="219"/>
      <c r="BQ466" s="219"/>
      <c r="BR466" s="219"/>
      <c r="BS466" s="219"/>
      <c r="BT466" s="219"/>
      <c r="BU466" s="219"/>
      <c r="BV466" s="219"/>
      <c r="BW466" s="219"/>
    </row>
    <row r="467" spans="1:75" x14ac:dyDescent="0.25">
      <c r="A467" s="219"/>
      <c r="B467" s="149"/>
      <c r="C467" s="278"/>
      <c r="D467" s="278"/>
      <c r="E467" s="273"/>
      <c r="F467" s="273"/>
      <c r="G467" s="273"/>
      <c r="M467" s="273"/>
      <c r="N467" s="219"/>
      <c r="BM467" s="219"/>
      <c r="BN467" s="219"/>
      <c r="BO467" s="219"/>
      <c r="BP467" s="219"/>
      <c r="BQ467" s="219"/>
      <c r="BR467" s="219"/>
      <c r="BS467" s="219"/>
      <c r="BT467" s="219"/>
      <c r="BU467" s="219"/>
      <c r="BV467" s="219"/>
      <c r="BW467" s="219"/>
    </row>
    <row r="468" spans="1:75" x14ac:dyDescent="0.25">
      <c r="A468" s="219"/>
      <c r="B468" s="149"/>
      <c r="C468" s="278"/>
      <c r="D468" s="278"/>
      <c r="E468" s="273"/>
      <c r="F468" s="273"/>
      <c r="G468" s="273"/>
      <c r="M468" s="273"/>
      <c r="N468" s="219"/>
      <c r="Q468" s="291"/>
      <c r="R468" s="278"/>
      <c r="S468" s="278"/>
      <c r="T468" s="278"/>
      <c r="U468" s="292"/>
      <c r="BM468" s="219"/>
      <c r="BN468" s="219"/>
      <c r="BO468" s="219"/>
      <c r="BP468" s="219"/>
      <c r="BQ468" s="219"/>
      <c r="BR468" s="219"/>
      <c r="BS468" s="219"/>
      <c r="BT468" s="219"/>
      <c r="BU468" s="219"/>
      <c r="BV468" s="219"/>
      <c r="BW468" s="219"/>
    </row>
    <row r="469" spans="1:75" x14ac:dyDescent="0.25">
      <c r="C469" s="278"/>
      <c r="D469" s="278"/>
      <c r="E469" s="273"/>
      <c r="F469" s="273"/>
      <c r="G469" s="294"/>
      <c r="M469" s="294"/>
      <c r="Q469" s="295"/>
      <c r="R469" s="278"/>
      <c r="S469" s="278"/>
      <c r="T469" s="278"/>
      <c r="U469" s="292"/>
    </row>
    <row r="470" spans="1:75" x14ac:dyDescent="0.25">
      <c r="C470" s="278"/>
      <c r="D470" s="278"/>
      <c r="E470" s="273"/>
      <c r="F470" s="273"/>
      <c r="G470" s="294"/>
      <c r="M470" s="294"/>
      <c r="Q470" s="295"/>
      <c r="R470" s="278"/>
      <c r="S470" s="278"/>
      <c r="T470" s="278"/>
      <c r="U470" s="292"/>
    </row>
    <row r="471" spans="1:75" x14ac:dyDescent="0.25">
      <c r="C471" s="278"/>
      <c r="D471" s="278"/>
      <c r="E471" s="273"/>
      <c r="F471" s="273"/>
      <c r="G471" s="294"/>
      <c r="M471" s="294"/>
      <c r="Q471" s="295"/>
      <c r="R471" s="296"/>
      <c r="S471" s="296"/>
      <c r="T471" s="296"/>
      <c r="U471" s="296"/>
    </row>
    <row r="472" spans="1:75" x14ac:dyDescent="0.25">
      <c r="C472" s="278"/>
      <c r="D472" s="278"/>
      <c r="E472" s="273"/>
      <c r="F472" s="273"/>
      <c r="G472" s="294"/>
      <c r="M472" s="294"/>
    </row>
    <row r="473" spans="1:75" x14ac:dyDescent="0.25">
      <c r="C473" s="278"/>
      <c r="D473" s="278"/>
      <c r="E473" s="273"/>
      <c r="F473" s="273"/>
      <c r="G473" s="294"/>
      <c r="M473" s="294"/>
    </row>
    <row r="474" spans="1:75" x14ac:dyDescent="0.25">
      <c r="C474" s="278"/>
      <c r="D474" s="278"/>
      <c r="E474" s="273"/>
      <c r="F474" s="273"/>
      <c r="G474" s="294"/>
      <c r="M474" s="294"/>
    </row>
    <row r="475" spans="1:75" x14ac:dyDescent="0.25">
      <c r="B475" s="278"/>
      <c r="C475" s="278"/>
      <c r="D475" s="278"/>
      <c r="E475" s="273"/>
      <c r="F475" s="273"/>
      <c r="G475" s="294"/>
      <c r="M475" s="294"/>
      <c r="O475" s="278"/>
      <c r="P475" s="278"/>
      <c r="Q475" s="278"/>
      <c r="R475" s="278"/>
      <c r="S475" s="278"/>
      <c r="T475" s="278"/>
      <c r="U475" s="278"/>
      <c r="V475" s="278"/>
      <c r="W475" s="278"/>
      <c r="X475" s="278"/>
      <c r="Y475" s="278"/>
      <c r="Z475" s="278"/>
      <c r="AA475" s="278"/>
      <c r="AB475" s="278"/>
      <c r="AC475" s="278"/>
      <c r="AD475" s="278"/>
      <c r="AE475" s="278"/>
      <c r="AF475" s="278"/>
      <c r="AG475" s="278"/>
      <c r="AH475" s="278"/>
      <c r="AI475" s="278"/>
      <c r="AJ475" s="278"/>
      <c r="AK475" s="278"/>
      <c r="AL475" s="278"/>
      <c r="AM475" s="278"/>
      <c r="AN475" s="278"/>
      <c r="AO475" s="278"/>
      <c r="AP475" s="278"/>
      <c r="AQ475" s="278"/>
      <c r="AR475" s="278"/>
      <c r="AS475" s="278"/>
      <c r="AT475" s="278"/>
      <c r="AU475" s="278"/>
      <c r="AV475" s="278"/>
      <c r="AW475" s="278"/>
      <c r="AX475" s="278"/>
      <c r="AY475" s="278"/>
      <c r="AZ475" s="278"/>
      <c r="BA475" s="278"/>
      <c r="BB475" s="278"/>
      <c r="BC475" s="278"/>
      <c r="BD475" s="278"/>
      <c r="BE475" s="278"/>
      <c r="BF475" s="278"/>
      <c r="BG475" s="278"/>
      <c r="BH475" s="278"/>
      <c r="BI475" s="278"/>
      <c r="BJ475" s="278"/>
      <c r="BK475" s="278"/>
      <c r="BL475" s="278"/>
    </row>
    <row r="476" spans="1:75" x14ac:dyDescent="0.25">
      <c r="B476" s="278"/>
      <c r="C476" s="278"/>
      <c r="D476" s="278"/>
      <c r="E476" s="273"/>
      <c r="F476" s="273"/>
      <c r="G476" s="294"/>
      <c r="M476" s="294"/>
      <c r="O476" s="278"/>
      <c r="P476" s="278"/>
      <c r="Q476" s="278"/>
      <c r="R476" s="278"/>
      <c r="S476" s="278"/>
      <c r="T476" s="278"/>
      <c r="U476" s="278"/>
      <c r="V476" s="278"/>
      <c r="W476" s="278"/>
      <c r="X476" s="278"/>
      <c r="Y476" s="278"/>
      <c r="Z476" s="278"/>
      <c r="AA476" s="278"/>
      <c r="AB476" s="278"/>
      <c r="AC476" s="278"/>
      <c r="AD476" s="278"/>
      <c r="AE476" s="278"/>
      <c r="AF476" s="278"/>
      <c r="AG476" s="278"/>
      <c r="AH476" s="278"/>
      <c r="AI476" s="278"/>
      <c r="AJ476" s="278"/>
      <c r="AK476" s="278"/>
      <c r="AL476" s="278"/>
      <c r="AM476" s="278"/>
      <c r="AN476" s="278"/>
      <c r="AO476" s="278"/>
      <c r="AP476" s="278"/>
      <c r="AQ476" s="278"/>
      <c r="AR476" s="278"/>
      <c r="AS476" s="278"/>
      <c r="AT476" s="278"/>
      <c r="AU476" s="278"/>
      <c r="AV476" s="278"/>
      <c r="AW476" s="278"/>
      <c r="AX476" s="278"/>
      <c r="AY476" s="278"/>
      <c r="AZ476" s="278"/>
      <c r="BA476" s="278"/>
      <c r="BB476" s="278"/>
      <c r="BC476" s="278"/>
      <c r="BD476" s="278"/>
      <c r="BE476" s="278"/>
      <c r="BF476" s="278"/>
      <c r="BG476" s="278"/>
      <c r="BH476" s="278"/>
      <c r="BI476" s="278"/>
      <c r="BJ476" s="278"/>
      <c r="BK476" s="278"/>
      <c r="BL476" s="278"/>
    </row>
    <row r="477" spans="1:75" x14ac:dyDescent="0.25">
      <c r="B477" s="278"/>
      <c r="C477" s="278"/>
      <c r="D477" s="278"/>
      <c r="E477" s="273"/>
      <c r="F477" s="273"/>
      <c r="G477" s="294"/>
      <c r="M477" s="294"/>
      <c r="O477" s="278"/>
      <c r="P477" s="278"/>
      <c r="Q477" s="278"/>
      <c r="R477" s="278"/>
      <c r="S477" s="278"/>
      <c r="T477" s="278"/>
      <c r="U477" s="278"/>
      <c r="V477" s="278"/>
      <c r="W477" s="278"/>
      <c r="X477" s="278"/>
      <c r="Y477" s="278"/>
      <c r="Z477" s="278"/>
      <c r="AA477" s="278"/>
      <c r="AB477" s="278"/>
      <c r="AC477" s="278"/>
      <c r="AD477" s="278"/>
      <c r="AE477" s="278"/>
      <c r="AF477" s="278"/>
      <c r="AG477" s="278"/>
      <c r="AH477" s="278"/>
      <c r="AI477" s="278"/>
      <c r="AJ477" s="278"/>
      <c r="AK477" s="278"/>
      <c r="AL477" s="278"/>
      <c r="AM477" s="278"/>
      <c r="AN477" s="278"/>
      <c r="AO477" s="278"/>
      <c r="AP477" s="278"/>
      <c r="AQ477" s="278"/>
      <c r="AR477" s="278"/>
      <c r="AS477" s="278"/>
      <c r="AT477" s="278"/>
      <c r="AU477" s="278"/>
      <c r="AV477" s="278"/>
      <c r="AW477" s="278"/>
      <c r="AX477" s="278"/>
      <c r="AY477" s="278"/>
      <c r="AZ477" s="278"/>
      <c r="BA477" s="278"/>
      <c r="BB477" s="278"/>
      <c r="BC477" s="278"/>
      <c r="BD477" s="278"/>
      <c r="BE477" s="278"/>
      <c r="BF477" s="278"/>
      <c r="BG477" s="278"/>
      <c r="BH477" s="278"/>
      <c r="BI477" s="278"/>
      <c r="BJ477" s="278"/>
      <c r="BK477" s="278"/>
      <c r="BL477" s="278"/>
    </row>
    <row r="478" spans="1:75" x14ac:dyDescent="0.25">
      <c r="B478" s="278"/>
      <c r="C478" s="278"/>
      <c r="D478" s="278"/>
      <c r="E478" s="273"/>
      <c r="F478" s="273"/>
      <c r="G478" s="294"/>
      <c r="M478" s="294"/>
      <c r="O478" s="278"/>
      <c r="P478" s="278"/>
      <c r="Q478" s="278"/>
      <c r="R478" s="278"/>
      <c r="S478" s="278"/>
      <c r="T478" s="278"/>
      <c r="U478" s="278"/>
      <c r="V478" s="278"/>
      <c r="W478" s="278"/>
      <c r="X478" s="278"/>
      <c r="Y478" s="278"/>
      <c r="Z478" s="278"/>
      <c r="AA478" s="278"/>
      <c r="AB478" s="278"/>
      <c r="AC478" s="278"/>
      <c r="AD478" s="278"/>
      <c r="AE478" s="278"/>
      <c r="AF478" s="278"/>
      <c r="AG478" s="278"/>
      <c r="AH478" s="278"/>
      <c r="AI478" s="278"/>
      <c r="AJ478" s="278"/>
      <c r="AK478" s="278"/>
      <c r="AL478" s="278"/>
      <c r="AM478" s="278"/>
      <c r="AN478" s="278"/>
      <c r="AO478" s="278"/>
      <c r="AP478" s="278"/>
      <c r="AQ478" s="278"/>
      <c r="AR478" s="278"/>
      <c r="AS478" s="278"/>
      <c r="AT478" s="278"/>
      <c r="AU478" s="278"/>
      <c r="AV478" s="278"/>
      <c r="AW478" s="278"/>
      <c r="AX478" s="278"/>
      <c r="AY478" s="278"/>
      <c r="AZ478" s="278"/>
      <c r="BA478" s="278"/>
      <c r="BB478" s="278"/>
      <c r="BC478" s="278"/>
      <c r="BD478" s="278"/>
      <c r="BE478" s="278"/>
      <c r="BF478" s="278"/>
      <c r="BG478" s="278"/>
      <c r="BH478" s="278"/>
      <c r="BI478" s="278"/>
      <c r="BJ478" s="278"/>
      <c r="BK478" s="278"/>
      <c r="BL478" s="278"/>
    </row>
    <row r="479" spans="1:75" x14ac:dyDescent="0.25">
      <c r="B479" s="278"/>
      <c r="C479" s="278"/>
      <c r="D479" s="278"/>
      <c r="E479" s="273"/>
      <c r="F479" s="273"/>
      <c r="G479" s="294"/>
      <c r="M479" s="294"/>
      <c r="O479" s="278"/>
      <c r="P479" s="278"/>
      <c r="Q479" s="278"/>
      <c r="R479" s="278"/>
      <c r="S479" s="278"/>
      <c r="T479" s="278"/>
      <c r="U479" s="278"/>
      <c r="V479" s="278"/>
      <c r="W479" s="278"/>
      <c r="X479" s="278"/>
      <c r="Y479" s="278"/>
      <c r="Z479" s="278"/>
      <c r="AA479" s="278"/>
      <c r="AB479" s="278"/>
      <c r="AC479" s="278"/>
      <c r="AD479" s="278"/>
      <c r="AE479" s="278"/>
      <c r="AF479" s="278"/>
      <c r="AG479" s="278"/>
      <c r="AH479" s="278"/>
      <c r="AI479" s="278"/>
      <c r="AJ479" s="278"/>
      <c r="AK479" s="278"/>
      <c r="AL479" s="278"/>
      <c r="AM479" s="278"/>
      <c r="AN479" s="278"/>
      <c r="AO479" s="278"/>
      <c r="AP479" s="278"/>
      <c r="AQ479" s="278"/>
      <c r="AR479" s="278"/>
      <c r="AS479" s="278"/>
      <c r="AT479" s="278"/>
      <c r="AU479" s="278"/>
      <c r="AV479" s="278"/>
      <c r="AW479" s="278"/>
      <c r="AX479" s="278"/>
      <c r="AY479" s="278"/>
      <c r="AZ479" s="278"/>
      <c r="BA479" s="278"/>
      <c r="BB479" s="278"/>
      <c r="BC479" s="278"/>
      <c r="BD479" s="278"/>
      <c r="BE479" s="278"/>
      <c r="BF479" s="278"/>
      <c r="BG479" s="278"/>
      <c r="BH479" s="278"/>
      <c r="BI479" s="278"/>
      <c r="BJ479" s="278"/>
      <c r="BK479" s="278"/>
      <c r="BL479" s="278"/>
    </row>
    <row r="480" spans="1:75" x14ac:dyDescent="0.25">
      <c r="B480" s="278"/>
      <c r="C480" s="278"/>
      <c r="D480" s="278"/>
      <c r="E480" s="273"/>
      <c r="F480" s="273"/>
      <c r="G480" s="294"/>
      <c r="M480" s="294"/>
      <c r="O480" s="278"/>
      <c r="P480" s="278"/>
      <c r="Q480" s="278"/>
      <c r="R480" s="278"/>
      <c r="S480" s="278"/>
      <c r="T480" s="278"/>
      <c r="U480" s="278"/>
      <c r="V480" s="278"/>
      <c r="W480" s="278"/>
      <c r="X480" s="278"/>
      <c r="Y480" s="278"/>
      <c r="Z480" s="278"/>
      <c r="AA480" s="278"/>
      <c r="AB480" s="278"/>
      <c r="AC480" s="278"/>
      <c r="AD480" s="278"/>
      <c r="AE480" s="278"/>
      <c r="AF480" s="278"/>
      <c r="AG480" s="278"/>
      <c r="AH480" s="278"/>
      <c r="AI480" s="278"/>
      <c r="AJ480" s="278"/>
      <c r="AK480" s="278"/>
      <c r="AL480" s="278"/>
      <c r="AM480" s="278"/>
      <c r="AN480" s="278"/>
      <c r="AO480" s="278"/>
      <c r="AP480" s="278"/>
      <c r="AQ480" s="278"/>
      <c r="AR480" s="278"/>
      <c r="AS480" s="278"/>
      <c r="AT480" s="278"/>
      <c r="AU480" s="278"/>
      <c r="AV480" s="278"/>
      <c r="AW480" s="278"/>
      <c r="AX480" s="278"/>
      <c r="AY480" s="278"/>
      <c r="AZ480" s="278"/>
      <c r="BA480" s="278"/>
      <c r="BB480" s="278"/>
      <c r="BC480" s="278"/>
      <c r="BD480" s="278"/>
      <c r="BE480" s="278"/>
      <c r="BF480" s="278"/>
      <c r="BG480" s="278"/>
      <c r="BH480" s="278"/>
      <c r="BI480" s="278"/>
      <c r="BJ480" s="278"/>
      <c r="BK480" s="278"/>
      <c r="BL480" s="278"/>
    </row>
    <row r="481" spans="5:13" s="278" customFormat="1" x14ac:dyDescent="0.25">
      <c r="E481" s="273"/>
      <c r="F481" s="273"/>
      <c r="G481" s="294"/>
      <c r="H481" s="219"/>
      <c r="I481" s="219"/>
      <c r="J481" s="219"/>
      <c r="K481" s="219"/>
      <c r="L481" s="219"/>
      <c r="M481" s="294"/>
    </row>
    <row r="482" spans="5:13" s="278" customFormat="1" x14ac:dyDescent="0.25">
      <c r="E482" s="273"/>
      <c r="F482" s="273"/>
      <c r="G482" s="294"/>
      <c r="H482" s="219"/>
      <c r="I482" s="219"/>
      <c r="J482" s="219"/>
      <c r="K482" s="219"/>
      <c r="L482" s="219"/>
      <c r="M482" s="294"/>
    </row>
    <row r="483" spans="5:13" s="278" customFormat="1" x14ac:dyDescent="0.25">
      <c r="E483" s="273"/>
      <c r="F483" s="273"/>
      <c r="G483" s="294"/>
      <c r="H483" s="219"/>
      <c r="I483" s="219"/>
      <c r="J483" s="219"/>
      <c r="K483" s="219"/>
      <c r="L483" s="219"/>
      <c r="M483" s="294"/>
    </row>
    <row r="484" spans="5:13" s="278" customFormat="1" x14ac:dyDescent="0.25">
      <c r="E484" s="273"/>
      <c r="F484" s="273"/>
      <c r="G484" s="294"/>
      <c r="H484" s="219"/>
      <c r="I484" s="219"/>
      <c r="J484" s="219"/>
      <c r="K484" s="219"/>
      <c r="L484" s="219"/>
      <c r="M484" s="294"/>
    </row>
    <row r="485" spans="5:13" s="278" customFormat="1" x14ac:dyDescent="0.25">
      <c r="E485" s="273"/>
      <c r="F485" s="273"/>
      <c r="G485" s="294"/>
      <c r="H485" s="219"/>
      <c r="I485" s="219"/>
      <c r="J485" s="219"/>
      <c r="K485" s="219"/>
      <c r="L485" s="219"/>
      <c r="M485" s="294"/>
    </row>
    <row r="486" spans="5:13" s="278" customFormat="1" x14ac:dyDescent="0.25">
      <c r="E486" s="273"/>
      <c r="F486" s="273"/>
      <c r="G486" s="294"/>
      <c r="H486" s="219"/>
      <c r="I486" s="219"/>
      <c r="J486" s="219"/>
      <c r="K486" s="219"/>
      <c r="L486" s="219"/>
      <c r="M486" s="294"/>
    </row>
    <row r="487" spans="5:13" s="278" customFormat="1" x14ac:dyDescent="0.25">
      <c r="E487" s="273"/>
      <c r="F487" s="273"/>
      <c r="G487" s="294"/>
      <c r="H487" s="219"/>
      <c r="I487" s="219"/>
      <c r="J487" s="219"/>
      <c r="K487" s="219"/>
      <c r="L487" s="219"/>
      <c r="M487" s="294"/>
    </row>
    <row r="488" spans="5:13" s="278" customFormat="1" x14ac:dyDescent="0.25">
      <c r="E488" s="273"/>
      <c r="F488" s="273"/>
      <c r="G488" s="294"/>
      <c r="H488" s="219"/>
      <c r="I488" s="219"/>
      <c r="J488" s="219"/>
      <c r="K488" s="219"/>
      <c r="L488" s="219"/>
      <c r="M488" s="294"/>
    </row>
    <row r="489" spans="5:13" s="278" customFormat="1" x14ac:dyDescent="0.25">
      <c r="E489" s="273"/>
      <c r="F489" s="273"/>
      <c r="G489" s="294"/>
      <c r="H489" s="219"/>
      <c r="I489" s="219"/>
      <c r="J489" s="219"/>
      <c r="K489" s="219"/>
      <c r="L489" s="219"/>
      <c r="M489" s="294"/>
    </row>
    <row r="490" spans="5:13" s="278" customFormat="1" x14ac:dyDescent="0.25">
      <c r="E490" s="273"/>
      <c r="F490" s="273"/>
      <c r="G490" s="294"/>
      <c r="H490" s="219"/>
      <c r="I490" s="219"/>
      <c r="J490" s="219"/>
      <c r="K490" s="219"/>
      <c r="L490" s="219"/>
      <c r="M490" s="294"/>
    </row>
    <row r="491" spans="5:13" s="278" customFormat="1" x14ac:dyDescent="0.25">
      <c r="E491" s="273"/>
      <c r="F491" s="273"/>
      <c r="G491" s="294"/>
      <c r="H491" s="219"/>
      <c r="I491" s="219"/>
      <c r="J491" s="219"/>
      <c r="K491" s="219"/>
      <c r="L491" s="219"/>
      <c r="M491" s="294"/>
    </row>
    <row r="492" spans="5:13" s="278" customFormat="1" x14ac:dyDescent="0.25">
      <c r="E492" s="273"/>
      <c r="F492" s="273"/>
      <c r="G492" s="294"/>
      <c r="H492" s="219"/>
      <c r="I492" s="219"/>
      <c r="J492" s="219"/>
      <c r="K492" s="219"/>
      <c r="L492" s="219"/>
      <c r="M492" s="294"/>
    </row>
    <row r="493" spans="5:13" s="278" customFormat="1" x14ac:dyDescent="0.25">
      <c r="E493" s="273"/>
      <c r="F493" s="273"/>
      <c r="G493" s="294"/>
      <c r="H493" s="219"/>
      <c r="I493" s="219"/>
      <c r="J493" s="219"/>
      <c r="K493" s="219"/>
      <c r="L493" s="219"/>
      <c r="M493" s="294"/>
    </row>
    <row r="494" spans="5:13" s="278" customFormat="1" x14ac:dyDescent="0.25">
      <c r="E494" s="273"/>
      <c r="F494" s="273"/>
      <c r="G494" s="294"/>
      <c r="H494" s="219"/>
      <c r="I494" s="219"/>
      <c r="J494" s="219"/>
      <c r="K494" s="219"/>
      <c r="L494" s="219"/>
      <c r="M494" s="294"/>
    </row>
    <row r="495" spans="5:13" s="278" customFormat="1" x14ac:dyDescent="0.25">
      <c r="E495" s="273"/>
      <c r="F495" s="273"/>
      <c r="G495" s="294"/>
      <c r="H495" s="219"/>
      <c r="I495" s="219"/>
      <c r="J495" s="219"/>
      <c r="K495" s="219"/>
      <c r="L495" s="219"/>
      <c r="M495" s="294"/>
    </row>
    <row r="496" spans="5:13" s="278" customFormat="1" x14ac:dyDescent="0.25">
      <c r="E496" s="273"/>
      <c r="F496" s="273"/>
      <c r="G496" s="294"/>
      <c r="H496" s="219"/>
      <c r="I496" s="219"/>
      <c r="J496" s="219"/>
      <c r="K496" s="219"/>
      <c r="L496" s="219"/>
      <c r="M496" s="294"/>
    </row>
    <row r="497" spans="5:13" s="278" customFormat="1" x14ac:dyDescent="0.25">
      <c r="E497" s="273"/>
      <c r="F497" s="273"/>
      <c r="G497" s="294"/>
      <c r="H497" s="219"/>
      <c r="I497" s="219"/>
      <c r="J497" s="219"/>
      <c r="K497" s="219"/>
      <c r="L497" s="219"/>
      <c r="M497" s="294"/>
    </row>
    <row r="498" spans="5:13" s="278" customFormat="1" x14ac:dyDescent="0.25">
      <c r="E498" s="273"/>
      <c r="F498" s="273"/>
      <c r="G498" s="294"/>
      <c r="H498" s="219"/>
      <c r="I498" s="219"/>
      <c r="J498" s="219"/>
      <c r="K498" s="219"/>
      <c r="L498" s="219"/>
      <c r="M498" s="294"/>
    </row>
    <row r="499" spans="5:13" s="278" customFormat="1" x14ac:dyDescent="0.25">
      <c r="E499" s="273"/>
      <c r="F499" s="273"/>
      <c r="G499" s="294"/>
      <c r="H499" s="219"/>
      <c r="I499" s="219"/>
      <c r="J499" s="219"/>
      <c r="K499" s="219"/>
      <c r="L499" s="219"/>
      <c r="M499" s="294"/>
    </row>
    <row r="500" spans="5:13" s="278" customFormat="1" x14ac:dyDescent="0.25">
      <c r="E500" s="273"/>
      <c r="F500" s="273"/>
      <c r="G500" s="294"/>
      <c r="H500" s="219"/>
      <c r="I500" s="219"/>
      <c r="J500" s="219"/>
      <c r="K500" s="219"/>
      <c r="L500" s="219"/>
      <c r="M500" s="294"/>
    </row>
    <row r="501" spans="5:13" s="278" customFormat="1" x14ac:dyDescent="0.25">
      <c r="E501" s="273"/>
      <c r="F501" s="273"/>
      <c r="G501" s="294"/>
      <c r="H501" s="219"/>
      <c r="I501" s="219"/>
      <c r="J501" s="219"/>
      <c r="K501" s="219"/>
      <c r="L501" s="219"/>
      <c r="M501" s="294"/>
    </row>
    <row r="502" spans="5:13" s="278" customFormat="1" x14ac:dyDescent="0.25">
      <c r="E502" s="273"/>
      <c r="F502" s="273"/>
      <c r="G502" s="294"/>
      <c r="H502" s="219"/>
      <c r="I502" s="219"/>
      <c r="J502" s="219"/>
      <c r="K502" s="219"/>
      <c r="L502" s="219"/>
      <c r="M502" s="294"/>
    </row>
    <row r="503" spans="5:13" s="278" customFormat="1" x14ac:dyDescent="0.25">
      <c r="E503" s="273"/>
      <c r="F503" s="273"/>
      <c r="G503" s="294"/>
      <c r="H503" s="219"/>
      <c r="I503" s="219"/>
      <c r="J503" s="219"/>
      <c r="K503" s="219"/>
      <c r="L503" s="219"/>
      <c r="M503" s="294"/>
    </row>
    <row r="504" spans="5:13" s="278" customFormat="1" x14ac:dyDescent="0.25">
      <c r="E504" s="273"/>
      <c r="F504" s="273"/>
      <c r="G504" s="294"/>
      <c r="H504" s="219"/>
      <c r="I504" s="219"/>
      <c r="J504" s="219"/>
      <c r="K504" s="219"/>
      <c r="L504" s="219"/>
      <c r="M504" s="294"/>
    </row>
    <row r="505" spans="5:13" s="278" customFormat="1" x14ac:dyDescent="0.25">
      <c r="E505" s="273"/>
      <c r="F505" s="273"/>
      <c r="G505" s="294"/>
      <c r="H505" s="219"/>
      <c r="I505" s="219"/>
      <c r="J505" s="219"/>
      <c r="K505" s="219"/>
      <c r="L505" s="219"/>
      <c r="M505" s="294"/>
    </row>
    <row r="506" spans="5:13" s="278" customFormat="1" x14ac:dyDescent="0.25">
      <c r="E506" s="273"/>
      <c r="F506" s="273"/>
      <c r="G506" s="294"/>
      <c r="H506" s="219"/>
      <c r="I506" s="219"/>
      <c r="J506" s="219"/>
      <c r="K506" s="219"/>
      <c r="L506" s="219"/>
      <c r="M506" s="294"/>
    </row>
    <row r="507" spans="5:13" s="278" customFormat="1" x14ac:dyDescent="0.25">
      <c r="E507" s="294"/>
      <c r="F507" s="273"/>
      <c r="G507" s="294"/>
      <c r="H507" s="219"/>
      <c r="I507" s="219"/>
      <c r="J507" s="219"/>
      <c r="K507" s="219"/>
      <c r="L507" s="219"/>
      <c r="M507" s="294"/>
    </row>
    <row r="508" spans="5:13" s="278" customFormat="1" x14ac:dyDescent="0.25">
      <c r="E508" s="294"/>
      <c r="F508" s="273"/>
      <c r="G508" s="294"/>
      <c r="H508" s="219"/>
      <c r="I508" s="219"/>
      <c r="J508" s="219"/>
      <c r="K508" s="219"/>
      <c r="L508" s="219"/>
      <c r="M508" s="294"/>
    </row>
    <row r="509" spans="5:13" s="278" customFormat="1" x14ac:dyDescent="0.25">
      <c r="E509" s="294"/>
      <c r="F509" s="294"/>
      <c r="G509" s="294"/>
      <c r="H509" s="219"/>
      <c r="I509" s="219"/>
      <c r="J509" s="219"/>
      <c r="K509" s="219"/>
      <c r="L509" s="219"/>
      <c r="M509" s="294"/>
    </row>
    <row r="510" spans="5:13" s="278" customFormat="1" x14ac:dyDescent="0.25">
      <c r="E510" s="294"/>
      <c r="F510" s="294"/>
      <c r="G510" s="294"/>
      <c r="H510" s="219"/>
      <c r="I510" s="219"/>
      <c r="J510" s="219"/>
      <c r="K510" s="219"/>
      <c r="L510" s="219"/>
      <c r="M510" s="294"/>
    </row>
    <row r="511" spans="5:13" s="278" customFormat="1" x14ac:dyDescent="0.25">
      <c r="E511" s="294"/>
      <c r="F511" s="294"/>
      <c r="G511" s="294"/>
      <c r="H511" s="219"/>
      <c r="I511" s="219"/>
      <c r="J511" s="219"/>
      <c r="K511" s="219"/>
      <c r="L511" s="219"/>
      <c r="M511" s="294"/>
    </row>
    <row r="512" spans="5:13" s="278" customFormat="1" x14ac:dyDescent="0.25">
      <c r="E512" s="294"/>
      <c r="F512" s="294"/>
      <c r="G512" s="294"/>
      <c r="H512" s="219"/>
      <c r="I512" s="219"/>
      <c r="J512" s="219"/>
      <c r="K512" s="219"/>
      <c r="L512" s="219"/>
      <c r="M512" s="294"/>
    </row>
    <row r="513" spans="3:13" s="278" customFormat="1" x14ac:dyDescent="0.25">
      <c r="E513" s="294"/>
      <c r="F513" s="294"/>
      <c r="G513" s="294"/>
      <c r="H513" s="219"/>
      <c r="I513" s="219"/>
      <c r="J513" s="219"/>
      <c r="K513" s="219"/>
      <c r="L513" s="219"/>
      <c r="M513" s="294"/>
    </row>
    <row r="514" spans="3:13" s="278" customFormat="1" x14ac:dyDescent="0.25">
      <c r="E514" s="294"/>
      <c r="F514" s="294"/>
      <c r="G514" s="294"/>
      <c r="H514" s="219"/>
      <c r="I514" s="219"/>
      <c r="J514" s="219"/>
      <c r="K514" s="219"/>
      <c r="L514" s="219"/>
      <c r="M514" s="294"/>
    </row>
    <row r="515" spans="3:13" s="278" customFormat="1" x14ac:dyDescent="0.25">
      <c r="E515" s="294"/>
      <c r="F515" s="294"/>
      <c r="G515" s="294"/>
      <c r="H515" s="219"/>
      <c r="I515" s="219"/>
      <c r="J515" s="219"/>
      <c r="K515" s="219"/>
      <c r="L515" s="219"/>
      <c r="M515" s="294"/>
    </row>
    <row r="516" spans="3:13" s="278" customFormat="1" x14ac:dyDescent="0.25">
      <c r="E516" s="294"/>
      <c r="F516" s="294"/>
      <c r="G516" s="294"/>
      <c r="H516" s="219"/>
      <c r="I516" s="219"/>
      <c r="J516" s="219"/>
      <c r="K516" s="219"/>
      <c r="L516" s="219"/>
      <c r="M516" s="294"/>
    </row>
    <row r="517" spans="3:13" s="278" customFormat="1" x14ac:dyDescent="0.25">
      <c r="F517" s="294"/>
      <c r="G517" s="294"/>
      <c r="H517" s="219"/>
      <c r="I517" s="219"/>
      <c r="J517" s="219"/>
      <c r="K517" s="219"/>
      <c r="L517" s="219"/>
      <c r="M517" s="294"/>
    </row>
    <row r="518" spans="3:13" s="278" customFormat="1" x14ac:dyDescent="0.25">
      <c r="F518" s="294"/>
      <c r="G518" s="294"/>
      <c r="H518" s="219"/>
      <c r="I518" s="219"/>
      <c r="J518" s="219"/>
      <c r="K518" s="219"/>
      <c r="L518" s="219"/>
      <c r="M518" s="294"/>
    </row>
    <row r="519" spans="3:13" s="278" customFormat="1" x14ac:dyDescent="0.25">
      <c r="C519" s="293"/>
      <c r="D519" s="293"/>
      <c r="G519" s="294"/>
      <c r="H519" s="219"/>
      <c r="I519" s="219"/>
      <c r="J519" s="219"/>
      <c r="K519" s="219"/>
      <c r="L519" s="219"/>
      <c r="M519" s="294"/>
    </row>
    <row r="520" spans="3:13" s="278" customFormat="1" x14ac:dyDescent="0.25">
      <c r="C520" s="293"/>
      <c r="D520" s="293"/>
      <c r="G520" s="294"/>
      <c r="H520" s="219"/>
      <c r="I520" s="219"/>
      <c r="J520" s="219"/>
      <c r="K520" s="219"/>
      <c r="L520" s="219"/>
      <c r="M520" s="294"/>
    </row>
    <row r="521" spans="3:13" s="278" customFormat="1" x14ac:dyDescent="0.25">
      <c r="C521" s="293"/>
      <c r="D521" s="293"/>
      <c r="G521" s="294"/>
      <c r="H521" s="219"/>
      <c r="I521" s="219"/>
      <c r="J521" s="219"/>
      <c r="K521" s="219"/>
      <c r="L521" s="219"/>
      <c r="M521" s="294"/>
    </row>
    <row r="522" spans="3:13" s="278" customFormat="1" x14ac:dyDescent="0.25">
      <c r="C522" s="293"/>
      <c r="D522" s="293"/>
      <c r="G522" s="294"/>
      <c r="H522" s="219"/>
      <c r="I522" s="219"/>
      <c r="J522" s="219"/>
      <c r="K522" s="219"/>
      <c r="L522" s="219"/>
      <c r="M522" s="294"/>
    </row>
    <row r="523" spans="3:13" s="278" customFormat="1" x14ac:dyDescent="0.25">
      <c r="C523" s="293"/>
      <c r="D523" s="293"/>
      <c r="G523" s="294"/>
      <c r="H523" s="219"/>
      <c r="I523" s="219"/>
      <c r="J523" s="219"/>
      <c r="K523" s="219"/>
      <c r="L523" s="219"/>
      <c r="M523" s="294"/>
    </row>
    <row r="524" spans="3:13" s="278" customFormat="1" x14ac:dyDescent="0.25">
      <c r="C524" s="293"/>
      <c r="D524" s="293"/>
      <c r="G524" s="294"/>
      <c r="H524" s="219"/>
      <c r="I524" s="219"/>
      <c r="J524" s="219"/>
      <c r="K524" s="219"/>
      <c r="L524" s="219"/>
      <c r="M524" s="294"/>
    </row>
    <row r="525" spans="3:13" s="278" customFormat="1" x14ac:dyDescent="0.25">
      <c r="C525" s="293"/>
      <c r="D525" s="293"/>
      <c r="G525" s="294"/>
      <c r="H525" s="219"/>
      <c r="I525" s="219"/>
      <c r="J525" s="219"/>
      <c r="K525" s="219"/>
      <c r="L525" s="219"/>
      <c r="M525" s="294"/>
    </row>
    <row r="526" spans="3:13" s="278" customFormat="1" x14ac:dyDescent="0.25">
      <c r="C526" s="293"/>
      <c r="D526" s="293"/>
      <c r="G526" s="294"/>
      <c r="H526" s="219"/>
      <c r="I526" s="219"/>
      <c r="J526" s="219"/>
      <c r="K526" s="219"/>
      <c r="L526" s="219"/>
      <c r="M526" s="294"/>
    </row>
    <row r="527" spans="3:13" s="278" customFormat="1" x14ac:dyDescent="0.25">
      <c r="C527" s="293"/>
      <c r="D527" s="293"/>
      <c r="G527" s="294"/>
      <c r="H527" s="219"/>
      <c r="I527" s="219"/>
      <c r="J527" s="219"/>
      <c r="K527" s="219"/>
      <c r="L527" s="219"/>
      <c r="M527" s="294"/>
    </row>
    <row r="528" spans="3:13" s="278" customFormat="1" x14ac:dyDescent="0.25">
      <c r="C528" s="293"/>
      <c r="D528" s="293"/>
      <c r="G528" s="294"/>
      <c r="H528" s="219"/>
      <c r="I528" s="219"/>
      <c r="J528" s="219"/>
      <c r="K528" s="219"/>
      <c r="L528" s="219"/>
      <c r="M528" s="294"/>
    </row>
    <row r="529" spans="3:13" s="278" customFormat="1" x14ac:dyDescent="0.25">
      <c r="C529" s="293"/>
      <c r="D529" s="293"/>
      <c r="G529" s="294"/>
      <c r="H529" s="219"/>
      <c r="I529" s="219"/>
      <c r="J529" s="219"/>
      <c r="K529" s="219"/>
      <c r="L529" s="219"/>
      <c r="M529" s="294"/>
    </row>
    <row r="530" spans="3:13" s="278" customFormat="1" x14ac:dyDescent="0.25">
      <c r="C530" s="293"/>
      <c r="D530" s="293"/>
      <c r="G530" s="294"/>
      <c r="H530" s="219"/>
      <c r="I530" s="219"/>
      <c r="J530" s="219"/>
      <c r="K530" s="219"/>
      <c r="L530" s="219"/>
      <c r="M530" s="294"/>
    </row>
    <row r="531" spans="3:13" s="278" customFormat="1" x14ac:dyDescent="0.25">
      <c r="C531" s="293"/>
      <c r="D531" s="293"/>
      <c r="G531" s="294"/>
      <c r="H531" s="219"/>
      <c r="I531" s="219"/>
      <c r="J531" s="219"/>
      <c r="K531" s="219"/>
      <c r="L531" s="219"/>
      <c r="M531" s="294"/>
    </row>
    <row r="532" spans="3:13" s="278" customFormat="1" x14ac:dyDescent="0.25">
      <c r="C532" s="293"/>
      <c r="D532" s="293"/>
      <c r="G532" s="294"/>
      <c r="H532" s="219"/>
      <c r="I532" s="219"/>
      <c r="J532" s="219"/>
      <c r="K532" s="219"/>
      <c r="L532" s="219"/>
      <c r="M532" s="294"/>
    </row>
    <row r="533" spans="3:13" s="278" customFormat="1" x14ac:dyDescent="0.25">
      <c r="C533" s="293"/>
      <c r="D533" s="293"/>
      <c r="G533" s="294"/>
      <c r="H533" s="219"/>
      <c r="I533" s="219"/>
      <c r="J533" s="219"/>
      <c r="K533" s="219"/>
      <c r="L533" s="219"/>
      <c r="M533" s="294"/>
    </row>
    <row r="534" spans="3:13" s="278" customFormat="1" x14ac:dyDescent="0.25">
      <c r="C534" s="293"/>
      <c r="D534" s="293"/>
      <c r="G534" s="294"/>
      <c r="H534" s="219"/>
      <c r="I534" s="219"/>
      <c r="J534" s="219"/>
      <c r="K534" s="219"/>
      <c r="L534" s="219"/>
      <c r="M534" s="294"/>
    </row>
    <row r="535" spans="3:13" s="278" customFormat="1" x14ac:dyDescent="0.25">
      <c r="C535" s="293"/>
      <c r="D535" s="293"/>
      <c r="G535" s="294"/>
      <c r="H535" s="219"/>
      <c r="I535" s="219"/>
      <c r="J535" s="219"/>
      <c r="K535" s="219"/>
      <c r="L535" s="219"/>
      <c r="M535" s="294"/>
    </row>
    <row r="536" spans="3:13" s="278" customFormat="1" x14ac:dyDescent="0.25">
      <c r="C536" s="293"/>
      <c r="D536" s="293"/>
      <c r="G536" s="294"/>
      <c r="H536" s="219"/>
      <c r="I536" s="219"/>
      <c r="J536" s="219"/>
      <c r="K536" s="219"/>
      <c r="L536" s="219"/>
      <c r="M536" s="294"/>
    </row>
    <row r="537" spans="3:13" s="278" customFormat="1" x14ac:dyDescent="0.25">
      <c r="C537" s="293"/>
      <c r="D537" s="293"/>
      <c r="G537" s="294"/>
      <c r="H537" s="219"/>
      <c r="I537" s="219"/>
      <c r="J537" s="219"/>
      <c r="K537" s="219"/>
      <c r="L537" s="219"/>
      <c r="M537" s="294"/>
    </row>
    <row r="538" spans="3:13" s="278" customFormat="1" x14ac:dyDescent="0.25">
      <c r="C538" s="293"/>
      <c r="D538" s="293"/>
      <c r="G538" s="294"/>
      <c r="H538" s="219"/>
      <c r="I538" s="219"/>
      <c r="J538" s="219"/>
      <c r="K538" s="219"/>
      <c r="L538" s="219"/>
      <c r="M538" s="294"/>
    </row>
    <row r="539" spans="3:13" s="278" customFormat="1" x14ac:dyDescent="0.25">
      <c r="C539" s="293"/>
      <c r="D539" s="293"/>
      <c r="G539" s="294"/>
      <c r="H539" s="219"/>
      <c r="I539" s="219"/>
      <c r="J539" s="219"/>
      <c r="K539" s="219"/>
      <c r="L539" s="219"/>
      <c r="M539" s="294"/>
    </row>
    <row r="540" spans="3:13" s="278" customFormat="1" x14ac:dyDescent="0.25">
      <c r="C540" s="293"/>
      <c r="D540" s="293"/>
      <c r="G540" s="294"/>
      <c r="H540" s="219"/>
      <c r="I540" s="219"/>
      <c r="J540" s="219"/>
      <c r="K540" s="219"/>
      <c r="L540" s="219"/>
      <c r="M540" s="294"/>
    </row>
    <row r="541" spans="3:13" s="278" customFormat="1" x14ac:dyDescent="0.25">
      <c r="C541" s="293"/>
      <c r="D541" s="293"/>
      <c r="G541" s="294"/>
      <c r="H541" s="219"/>
      <c r="I541" s="219"/>
      <c r="J541" s="219"/>
      <c r="K541" s="219"/>
      <c r="L541" s="219"/>
      <c r="M541" s="294"/>
    </row>
    <row r="542" spans="3:13" s="278" customFormat="1" x14ac:dyDescent="0.25">
      <c r="C542" s="293"/>
      <c r="D542" s="293"/>
      <c r="G542" s="294"/>
      <c r="H542" s="219"/>
      <c r="I542" s="219"/>
      <c r="J542" s="219"/>
      <c r="K542" s="219"/>
      <c r="L542" s="219"/>
      <c r="M542" s="294"/>
    </row>
    <row r="543" spans="3:13" s="278" customFormat="1" x14ac:dyDescent="0.25">
      <c r="C543" s="293"/>
      <c r="D543" s="293"/>
      <c r="G543" s="294"/>
      <c r="H543" s="219"/>
      <c r="I543" s="219"/>
      <c r="J543" s="219"/>
      <c r="K543" s="219"/>
      <c r="L543" s="219"/>
      <c r="M543" s="294"/>
    </row>
    <row r="544" spans="3:13" s="278" customFormat="1" x14ac:dyDescent="0.25">
      <c r="C544" s="293"/>
      <c r="D544" s="293"/>
      <c r="G544" s="294"/>
      <c r="H544" s="219"/>
      <c r="I544" s="219"/>
      <c r="J544" s="219"/>
      <c r="K544" s="219"/>
      <c r="L544" s="219"/>
      <c r="M544" s="294"/>
    </row>
    <row r="545" spans="2:65" x14ac:dyDescent="0.25">
      <c r="B545" s="278"/>
      <c r="G545" s="294"/>
      <c r="M545" s="294"/>
      <c r="O545" s="278"/>
      <c r="P545" s="278"/>
      <c r="Q545" s="278"/>
      <c r="R545" s="278"/>
      <c r="S545" s="278"/>
      <c r="T545" s="278"/>
      <c r="U545" s="278"/>
      <c r="V545" s="278"/>
      <c r="W545" s="278"/>
      <c r="X545" s="278"/>
      <c r="Y545" s="278"/>
      <c r="Z545" s="278"/>
      <c r="AA545" s="278"/>
      <c r="AB545" s="278"/>
      <c r="AC545" s="278"/>
      <c r="AD545" s="278"/>
      <c r="AE545" s="278"/>
      <c r="AF545" s="278"/>
      <c r="AG545" s="278"/>
      <c r="AH545" s="278"/>
      <c r="AI545" s="278"/>
      <c r="AJ545" s="278"/>
      <c r="AK545" s="278"/>
      <c r="AL545" s="278"/>
      <c r="AM545" s="278"/>
      <c r="AN545" s="278"/>
      <c r="AO545" s="278"/>
      <c r="AP545" s="278"/>
      <c r="AQ545" s="278"/>
      <c r="AR545" s="278"/>
      <c r="AS545" s="278"/>
      <c r="AT545" s="278"/>
      <c r="AU545" s="278"/>
      <c r="AV545" s="278"/>
      <c r="AW545" s="278"/>
      <c r="AX545" s="278"/>
      <c r="AY545" s="278"/>
      <c r="AZ545" s="278"/>
      <c r="BA545" s="278"/>
      <c r="BB545" s="278"/>
      <c r="BC545" s="278"/>
      <c r="BD545" s="278"/>
      <c r="BE545" s="278"/>
      <c r="BF545" s="278"/>
      <c r="BG545" s="278"/>
      <c r="BH545" s="278"/>
      <c r="BI545" s="278"/>
      <c r="BJ545" s="278"/>
      <c r="BK545" s="278"/>
      <c r="BL545" s="278"/>
    </row>
    <row r="546" spans="2:65" x14ac:dyDescent="0.25">
      <c r="B546" s="278"/>
      <c r="G546" s="294"/>
      <c r="M546" s="294"/>
      <c r="O546" s="278"/>
      <c r="P546" s="278"/>
      <c r="Q546" s="278"/>
      <c r="R546" s="278"/>
      <c r="S546" s="278"/>
      <c r="T546" s="278"/>
      <c r="U546" s="278"/>
      <c r="V546" s="278"/>
      <c r="W546" s="278"/>
      <c r="X546" s="278"/>
      <c r="Y546" s="278"/>
      <c r="Z546" s="278"/>
      <c r="AA546" s="278"/>
      <c r="AB546" s="278"/>
      <c r="AC546" s="278"/>
      <c r="AD546" s="278"/>
      <c r="AE546" s="278"/>
      <c r="AF546" s="278"/>
      <c r="AG546" s="278"/>
      <c r="AH546" s="278"/>
      <c r="AI546" s="278"/>
      <c r="AJ546" s="278"/>
      <c r="AK546" s="278"/>
      <c r="AL546" s="278"/>
      <c r="AM546" s="278"/>
      <c r="AN546" s="278"/>
      <c r="AO546" s="278"/>
      <c r="AP546" s="278"/>
      <c r="AQ546" s="278"/>
      <c r="AR546" s="278"/>
      <c r="AS546" s="278"/>
      <c r="AT546" s="278"/>
      <c r="AU546" s="278"/>
      <c r="AV546" s="278"/>
      <c r="AW546" s="278"/>
      <c r="AX546" s="278"/>
      <c r="AY546" s="278"/>
      <c r="AZ546" s="278"/>
      <c r="BA546" s="278"/>
      <c r="BB546" s="278"/>
      <c r="BC546" s="278"/>
      <c r="BD546" s="278"/>
      <c r="BE546" s="278"/>
      <c r="BF546" s="278"/>
      <c r="BG546" s="278"/>
      <c r="BH546" s="278"/>
      <c r="BI546" s="278"/>
      <c r="BJ546" s="278"/>
      <c r="BK546" s="278"/>
      <c r="BL546" s="278"/>
    </row>
    <row r="547" spans="2:65" x14ac:dyDescent="0.25">
      <c r="B547" s="278"/>
      <c r="G547" s="294"/>
      <c r="M547" s="294"/>
      <c r="O547" s="278"/>
      <c r="P547" s="278"/>
      <c r="Q547" s="278"/>
      <c r="R547" s="278"/>
      <c r="S547" s="278"/>
      <c r="T547" s="278"/>
      <c r="U547" s="278"/>
      <c r="V547" s="278"/>
      <c r="W547" s="278"/>
      <c r="X547" s="278"/>
      <c r="Y547" s="278"/>
      <c r="Z547" s="278"/>
      <c r="AA547" s="278"/>
      <c r="AB547" s="278"/>
      <c r="AC547" s="278"/>
      <c r="AD547" s="278"/>
      <c r="AE547" s="278"/>
      <c r="AF547" s="278"/>
      <c r="AG547" s="278"/>
      <c r="AH547" s="278"/>
      <c r="AI547" s="278"/>
      <c r="AJ547" s="278"/>
      <c r="AK547" s="278"/>
      <c r="AL547" s="278"/>
      <c r="AM547" s="278"/>
      <c r="AN547" s="278"/>
      <c r="AO547" s="278"/>
      <c r="AP547" s="278"/>
      <c r="AQ547" s="278"/>
      <c r="AR547" s="278"/>
      <c r="AS547" s="278"/>
      <c r="AT547" s="278"/>
      <c r="AU547" s="278"/>
      <c r="AV547" s="278"/>
      <c r="AW547" s="278"/>
      <c r="AX547" s="278"/>
      <c r="AY547" s="278"/>
      <c r="AZ547" s="278"/>
      <c r="BA547" s="278"/>
      <c r="BB547" s="278"/>
      <c r="BC547" s="278"/>
      <c r="BD547" s="278"/>
      <c r="BE547" s="278"/>
      <c r="BF547" s="278"/>
      <c r="BG547" s="278"/>
      <c r="BH547" s="278"/>
      <c r="BI547" s="278"/>
      <c r="BJ547" s="278"/>
      <c r="BK547" s="278"/>
      <c r="BL547" s="278"/>
    </row>
    <row r="548" spans="2:65" x14ac:dyDescent="0.25">
      <c r="B548" s="278"/>
      <c r="G548" s="294"/>
      <c r="M548" s="294"/>
      <c r="O548" s="278"/>
      <c r="P548" s="278"/>
      <c r="Q548" s="278"/>
      <c r="R548" s="278"/>
      <c r="S548" s="278"/>
      <c r="T548" s="278"/>
      <c r="U548" s="278"/>
      <c r="V548" s="278"/>
      <c r="W548" s="278"/>
      <c r="X548" s="278"/>
      <c r="Y548" s="278"/>
      <c r="Z548" s="278"/>
      <c r="AA548" s="278"/>
      <c r="AB548" s="278"/>
      <c r="AC548" s="278"/>
      <c r="AD548" s="278"/>
      <c r="AE548" s="278"/>
      <c r="AF548" s="278"/>
      <c r="AG548" s="278"/>
      <c r="AH548" s="278"/>
      <c r="AI548" s="278"/>
      <c r="AJ548" s="278"/>
      <c r="AK548" s="278"/>
      <c r="AL548" s="278"/>
      <c r="AM548" s="278"/>
      <c r="AN548" s="278"/>
      <c r="AO548" s="278"/>
      <c r="AP548" s="278"/>
      <c r="AQ548" s="278"/>
      <c r="AR548" s="278"/>
      <c r="AS548" s="278"/>
      <c r="AT548" s="278"/>
      <c r="AU548" s="278"/>
      <c r="AV548" s="278"/>
      <c r="AW548" s="278"/>
      <c r="AX548" s="278"/>
      <c r="AY548" s="278"/>
      <c r="AZ548" s="278"/>
      <c r="BA548" s="278"/>
      <c r="BB548" s="278"/>
      <c r="BC548" s="278"/>
      <c r="BD548" s="278"/>
      <c r="BE548" s="278"/>
      <c r="BF548" s="278"/>
      <c r="BG548" s="278"/>
      <c r="BH548" s="278"/>
      <c r="BI548" s="278"/>
      <c r="BJ548" s="278"/>
      <c r="BK548" s="278"/>
      <c r="BL548" s="278"/>
    </row>
    <row r="549" spans="2:65" x14ac:dyDescent="0.25">
      <c r="B549" s="278"/>
      <c r="G549" s="294"/>
      <c r="M549" s="294"/>
      <c r="O549" s="278"/>
      <c r="P549" s="278"/>
      <c r="Q549" s="278"/>
      <c r="R549" s="278"/>
      <c r="S549" s="278"/>
      <c r="T549" s="278"/>
      <c r="U549" s="278"/>
      <c r="V549" s="278"/>
      <c r="W549" s="278"/>
      <c r="X549" s="278"/>
      <c r="Y549" s="278"/>
      <c r="Z549" s="278"/>
      <c r="AA549" s="278"/>
      <c r="AB549" s="278"/>
      <c r="AC549" s="278"/>
      <c r="AD549" s="278"/>
      <c r="AE549" s="278"/>
      <c r="AF549" s="278"/>
      <c r="AG549" s="278"/>
      <c r="AH549" s="278"/>
      <c r="AI549" s="278"/>
      <c r="AJ549" s="278"/>
      <c r="AK549" s="278"/>
      <c r="AL549" s="278"/>
      <c r="AM549" s="278"/>
      <c r="AN549" s="278"/>
      <c r="AO549" s="278"/>
      <c r="AP549" s="278"/>
      <c r="AQ549" s="278"/>
      <c r="AR549" s="278"/>
      <c r="AS549" s="278"/>
      <c r="AT549" s="278"/>
      <c r="AU549" s="278"/>
      <c r="AV549" s="278"/>
      <c r="AW549" s="278"/>
      <c r="AX549" s="278"/>
      <c r="AY549" s="278"/>
      <c r="AZ549" s="278"/>
      <c r="BA549" s="278"/>
      <c r="BB549" s="278"/>
      <c r="BC549" s="278"/>
      <c r="BD549" s="278"/>
      <c r="BE549" s="278"/>
      <c r="BF549" s="278"/>
      <c r="BG549" s="278"/>
      <c r="BH549" s="278"/>
      <c r="BI549" s="278"/>
      <c r="BJ549" s="278"/>
      <c r="BK549" s="278"/>
      <c r="BL549" s="278"/>
    </row>
    <row r="550" spans="2:65" x14ac:dyDescent="0.25">
      <c r="B550" s="278"/>
      <c r="G550" s="294"/>
      <c r="M550" s="294"/>
      <c r="O550" s="278"/>
      <c r="P550" s="278"/>
      <c r="Q550" s="278"/>
      <c r="R550" s="278"/>
      <c r="S550" s="278"/>
      <c r="T550" s="278"/>
      <c r="U550" s="278"/>
      <c r="V550" s="278"/>
      <c r="W550" s="278"/>
      <c r="X550" s="278"/>
      <c r="Y550" s="278"/>
      <c r="Z550" s="278"/>
      <c r="AA550" s="278"/>
      <c r="AB550" s="278"/>
      <c r="AC550" s="278"/>
      <c r="AD550" s="278"/>
      <c r="AE550" s="278"/>
      <c r="AF550" s="278"/>
      <c r="AG550" s="278"/>
      <c r="AH550" s="278"/>
      <c r="AI550" s="278"/>
      <c r="AJ550" s="278"/>
      <c r="AK550" s="278"/>
      <c r="AL550" s="278"/>
      <c r="AM550" s="278"/>
      <c r="AN550" s="278"/>
      <c r="AO550" s="278"/>
      <c r="AP550" s="278"/>
      <c r="AQ550" s="278"/>
      <c r="AR550" s="278"/>
      <c r="AS550" s="278"/>
      <c r="AT550" s="278"/>
      <c r="AU550" s="278"/>
      <c r="AV550" s="278"/>
      <c r="AW550" s="278"/>
      <c r="AX550" s="278"/>
      <c r="AY550" s="278"/>
      <c r="AZ550" s="278"/>
      <c r="BA550" s="278"/>
      <c r="BB550" s="278"/>
      <c r="BC550" s="278"/>
      <c r="BD550" s="278"/>
      <c r="BE550" s="278"/>
      <c r="BF550" s="278"/>
      <c r="BG550" s="278"/>
      <c r="BH550" s="278"/>
      <c r="BI550" s="278"/>
      <c r="BJ550" s="278"/>
      <c r="BK550" s="278"/>
      <c r="BL550" s="278"/>
      <c r="BM550" s="278" t="s">
        <v>476</v>
      </c>
    </row>
    <row r="551" spans="2:65" x14ac:dyDescent="0.25">
      <c r="B551" s="278"/>
      <c r="G551" s="294"/>
      <c r="M551" s="294"/>
      <c r="O551" s="278"/>
      <c r="P551" s="278"/>
      <c r="Q551" s="278"/>
      <c r="R551" s="278"/>
      <c r="S551" s="278"/>
      <c r="T551" s="278"/>
      <c r="U551" s="278"/>
      <c r="V551" s="278"/>
      <c r="W551" s="278"/>
      <c r="X551" s="278"/>
      <c r="Y551" s="278"/>
      <c r="Z551" s="278"/>
      <c r="AA551" s="278"/>
      <c r="AB551" s="278"/>
      <c r="AC551" s="278"/>
      <c r="AD551" s="278"/>
      <c r="AE551" s="278"/>
      <c r="AF551" s="278"/>
      <c r="AG551" s="278"/>
      <c r="AH551" s="278"/>
      <c r="AI551" s="278"/>
      <c r="AJ551" s="278"/>
      <c r="AK551" s="278"/>
      <c r="AL551" s="278"/>
      <c r="AM551" s="278"/>
      <c r="AN551" s="278"/>
      <c r="AO551" s="278"/>
      <c r="AP551" s="278"/>
      <c r="AQ551" s="278"/>
      <c r="AR551" s="278"/>
      <c r="AS551" s="278"/>
      <c r="AT551" s="278"/>
      <c r="AU551" s="278"/>
      <c r="AV551" s="278"/>
      <c r="AW551" s="278"/>
      <c r="AX551" s="278"/>
      <c r="AY551" s="278"/>
      <c r="AZ551" s="278"/>
      <c r="BA551" s="278"/>
      <c r="BB551" s="278"/>
      <c r="BC551" s="278"/>
      <c r="BD551" s="278"/>
      <c r="BE551" s="278"/>
      <c r="BF551" s="278"/>
      <c r="BG551" s="278"/>
      <c r="BH551" s="278"/>
      <c r="BI551" s="278"/>
      <c r="BJ551" s="278"/>
      <c r="BK551" s="278"/>
      <c r="BL551" s="278"/>
    </row>
    <row r="552" spans="2:65" x14ac:dyDescent="0.25">
      <c r="B552" s="278"/>
      <c r="G552" s="294"/>
      <c r="M552" s="294"/>
      <c r="O552" s="278"/>
      <c r="P552" s="278"/>
      <c r="Q552" s="278"/>
      <c r="R552" s="278"/>
      <c r="S552" s="278"/>
      <c r="T552" s="278"/>
      <c r="U552" s="278"/>
      <c r="V552" s="278"/>
      <c r="W552" s="278"/>
      <c r="X552" s="278"/>
      <c r="Y552" s="278"/>
      <c r="Z552" s="278"/>
      <c r="AA552" s="278"/>
      <c r="AB552" s="278"/>
      <c r="AC552" s="278"/>
      <c r="AD552" s="278"/>
      <c r="AE552" s="278"/>
      <c r="AF552" s="278"/>
      <c r="AG552" s="278"/>
      <c r="AH552" s="278"/>
      <c r="AI552" s="278"/>
      <c r="AJ552" s="278"/>
      <c r="AK552" s="278"/>
      <c r="AL552" s="278"/>
      <c r="AM552" s="278"/>
      <c r="AN552" s="278"/>
      <c r="AO552" s="278"/>
      <c r="AP552" s="278"/>
      <c r="AQ552" s="278"/>
      <c r="AR552" s="278"/>
      <c r="AS552" s="278"/>
      <c r="AT552" s="278"/>
      <c r="AU552" s="278"/>
      <c r="AV552" s="278"/>
      <c r="AW552" s="278"/>
      <c r="AX552" s="278"/>
      <c r="AY552" s="278"/>
      <c r="AZ552" s="278"/>
      <c r="BA552" s="278"/>
      <c r="BB552" s="278"/>
      <c r="BC552" s="278"/>
      <c r="BD552" s="278"/>
      <c r="BE552" s="278"/>
      <c r="BF552" s="278"/>
      <c r="BG552" s="278"/>
      <c r="BH552" s="278"/>
      <c r="BI552" s="278"/>
      <c r="BJ552" s="278"/>
      <c r="BK552" s="278"/>
      <c r="BL552" s="278"/>
    </row>
    <row r="553" spans="2:65" x14ac:dyDescent="0.25">
      <c r="B553" s="278"/>
      <c r="G553" s="294"/>
      <c r="M553" s="294"/>
      <c r="O553" s="278"/>
      <c r="P553" s="278"/>
      <c r="Q553" s="278"/>
      <c r="R553" s="278"/>
      <c r="S553" s="278"/>
      <c r="T553" s="278"/>
      <c r="U553" s="278"/>
      <c r="V553" s="278"/>
      <c r="W553" s="278"/>
      <c r="X553" s="278"/>
      <c r="Y553" s="278"/>
      <c r="Z553" s="278"/>
      <c r="AA553" s="278"/>
      <c r="AB553" s="278"/>
      <c r="AC553" s="278"/>
      <c r="AD553" s="278"/>
      <c r="AE553" s="278"/>
      <c r="AF553" s="278"/>
      <c r="AG553" s="278"/>
      <c r="AH553" s="278"/>
      <c r="AI553" s="278"/>
      <c r="AJ553" s="278"/>
      <c r="AK553" s="278"/>
      <c r="AL553" s="278"/>
      <c r="AM553" s="278"/>
      <c r="AN553" s="278"/>
      <c r="AO553" s="278"/>
      <c r="AP553" s="278"/>
      <c r="AQ553" s="278"/>
      <c r="AR553" s="278"/>
      <c r="AS553" s="278"/>
      <c r="AT553" s="278"/>
      <c r="AU553" s="278"/>
      <c r="AV553" s="278"/>
      <c r="AW553" s="278"/>
      <c r="AX553" s="278"/>
      <c r="AY553" s="278"/>
      <c r="AZ553" s="278"/>
      <c r="BA553" s="278"/>
      <c r="BB553" s="278"/>
      <c r="BC553" s="278"/>
      <c r="BD553" s="278"/>
      <c r="BE553" s="278"/>
      <c r="BF553" s="278"/>
      <c r="BG553" s="278"/>
      <c r="BH553" s="278"/>
      <c r="BI553" s="278"/>
      <c r="BJ553" s="278"/>
      <c r="BK553" s="278"/>
      <c r="BL553" s="278"/>
    </row>
    <row r="554" spans="2:65" x14ac:dyDescent="0.25">
      <c r="B554" s="278"/>
      <c r="G554" s="294"/>
      <c r="M554" s="294"/>
      <c r="O554" s="278"/>
      <c r="P554" s="278"/>
      <c r="Q554" s="278"/>
      <c r="R554" s="278"/>
      <c r="S554" s="278"/>
      <c r="T554" s="278"/>
      <c r="U554" s="278"/>
      <c r="V554" s="278"/>
      <c r="W554" s="278"/>
      <c r="X554" s="278"/>
      <c r="Y554" s="278"/>
      <c r="Z554" s="278"/>
      <c r="AA554" s="278"/>
      <c r="AB554" s="278"/>
      <c r="AC554" s="278"/>
      <c r="AD554" s="278"/>
      <c r="AE554" s="278"/>
      <c r="AF554" s="278"/>
      <c r="AG554" s="278"/>
      <c r="AH554" s="278"/>
      <c r="AI554" s="278"/>
      <c r="AJ554" s="278"/>
      <c r="AK554" s="278"/>
      <c r="AL554" s="278"/>
      <c r="AM554" s="278"/>
      <c r="AN554" s="278"/>
      <c r="AO554" s="278"/>
      <c r="AP554" s="278"/>
      <c r="AQ554" s="278"/>
      <c r="AR554" s="278"/>
      <c r="AS554" s="278"/>
      <c r="AT554" s="278"/>
      <c r="AU554" s="278"/>
      <c r="AV554" s="278"/>
      <c r="AW554" s="278"/>
      <c r="AX554" s="278"/>
      <c r="AY554" s="278"/>
      <c r="AZ554" s="278"/>
      <c r="BA554" s="278"/>
      <c r="BB554" s="278"/>
      <c r="BC554" s="278"/>
      <c r="BD554" s="278"/>
      <c r="BE554" s="278"/>
      <c r="BF554" s="278"/>
      <c r="BG554" s="278"/>
      <c r="BH554" s="278"/>
      <c r="BI554" s="278"/>
      <c r="BJ554" s="278"/>
      <c r="BK554" s="278"/>
      <c r="BL554" s="278"/>
    </row>
    <row r="555" spans="2:65" x14ac:dyDescent="0.25">
      <c r="B555" s="278"/>
      <c r="G555" s="294"/>
      <c r="M555" s="294"/>
      <c r="O555" s="278"/>
      <c r="P555" s="278"/>
      <c r="Q555" s="278"/>
      <c r="R555" s="278"/>
      <c r="S555" s="278"/>
      <c r="T555" s="278"/>
      <c r="U555" s="278"/>
      <c r="V555" s="278"/>
      <c r="W555" s="278"/>
      <c r="X555" s="278"/>
      <c r="Y555" s="278"/>
      <c r="Z555" s="278"/>
      <c r="AA555" s="278"/>
      <c r="AB555" s="278"/>
      <c r="AC555" s="278"/>
      <c r="AD555" s="278"/>
      <c r="AE555" s="278"/>
      <c r="AF555" s="278"/>
      <c r="AG555" s="278"/>
      <c r="AH555" s="278"/>
      <c r="AI555" s="278"/>
      <c r="AJ555" s="278"/>
      <c r="AK555" s="278"/>
      <c r="AL555" s="278"/>
      <c r="AM555" s="278"/>
      <c r="AN555" s="278"/>
      <c r="AO555" s="278"/>
      <c r="AP555" s="278"/>
      <c r="AQ555" s="278"/>
      <c r="AR555" s="278"/>
      <c r="AS555" s="278"/>
      <c r="AT555" s="278"/>
      <c r="AU555" s="278"/>
      <c r="AV555" s="278"/>
      <c r="AW555" s="278"/>
      <c r="AX555" s="278"/>
      <c r="AY555" s="278"/>
      <c r="AZ555" s="278"/>
      <c r="BA555" s="278"/>
      <c r="BB555" s="278"/>
      <c r="BC555" s="278"/>
      <c r="BD555" s="278"/>
      <c r="BE555" s="278"/>
      <c r="BF555" s="278"/>
      <c r="BG555" s="278"/>
      <c r="BH555" s="278"/>
      <c r="BI555" s="278"/>
      <c r="BJ555" s="278"/>
      <c r="BK555" s="278"/>
      <c r="BL555" s="278"/>
    </row>
    <row r="556" spans="2:65" x14ac:dyDescent="0.25">
      <c r="B556" s="278"/>
      <c r="G556" s="294"/>
      <c r="M556" s="294"/>
      <c r="O556" s="278"/>
      <c r="P556" s="278"/>
      <c r="Q556" s="278"/>
      <c r="R556" s="278"/>
      <c r="S556" s="278"/>
      <c r="T556" s="278"/>
      <c r="U556" s="278"/>
      <c r="V556" s="278"/>
      <c r="W556" s="278"/>
      <c r="X556" s="278"/>
      <c r="Y556" s="278"/>
      <c r="Z556" s="278"/>
      <c r="AA556" s="278"/>
      <c r="AB556" s="278"/>
      <c r="AC556" s="278"/>
      <c r="AD556" s="278"/>
      <c r="AE556" s="278"/>
      <c r="AF556" s="278"/>
      <c r="AG556" s="278"/>
      <c r="AH556" s="278"/>
      <c r="AI556" s="278"/>
      <c r="AJ556" s="278"/>
      <c r="AK556" s="278"/>
      <c r="AL556" s="278"/>
      <c r="AM556" s="278"/>
      <c r="AN556" s="278"/>
      <c r="AO556" s="278"/>
      <c r="AP556" s="278"/>
      <c r="AQ556" s="278"/>
      <c r="AR556" s="278"/>
      <c r="AS556" s="278"/>
      <c r="AT556" s="278"/>
      <c r="AU556" s="278"/>
      <c r="AV556" s="278"/>
      <c r="AW556" s="278"/>
      <c r="AX556" s="278"/>
      <c r="AY556" s="278"/>
      <c r="AZ556" s="278"/>
      <c r="BA556" s="278"/>
      <c r="BB556" s="278"/>
      <c r="BC556" s="278"/>
      <c r="BD556" s="278"/>
      <c r="BE556" s="278"/>
      <c r="BF556" s="278"/>
      <c r="BG556" s="278"/>
      <c r="BH556" s="278"/>
      <c r="BI556" s="278"/>
      <c r="BJ556" s="278"/>
      <c r="BK556" s="278"/>
      <c r="BL556" s="278"/>
    </row>
    <row r="557" spans="2:65" x14ac:dyDescent="0.25">
      <c r="B557" s="278"/>
      <c r="G557" s="294"/>
      <c r="M557" s="294"/>
      <c r="O557" s="278"/>
      <c r="P557" s="278"/>
      <c r="Q557" s="278"/>
      <c r="R557" s="278"/>
      <c r="S557" s="278"/>
      <c r="T557" s="278"/>
      <c r="U557" s="278"/>
      <c r="V557" s="278"/>
      <c r="W557" s="278"/>
      <c r="X557" s="278"/>
      <c r="Y557" s="278"/>
      <c r="Z557" s="278"/>
      <c r="AA557" s="278"/>
      <c r="AB557" s="278"/>
      <c r="AC557" s="278"/>
      <c r="AD557" s="278"/>
      <c r="AE557" s="278"/>
      <c r="AF557" s="278"/>
      <c r="AG557" s="278"/>
      <c r="AH557" s="278"/>
      <c r="AI557" s="278"/>
      <c r="AJ557" s="278"/>
      <c r="AK557" s="278"/>
      <c r="AL557" s="278"/>
      <c r="AM557" s="278"/>
      <c r="AN557" s="278"/>
      <c r="AO557" s="278"/>
      <c r="AP557" s="278"/>
      <c r="AQ557" s="278"/>
      <c r="AR557" s="278"/>
      <c r="AS557" s="278"/>
      <c r="AT557" s="278"/>
      <c r="AU557" s="278"/>
      <c r="AV557" s="278"/>
      <c r="AW557" s="278"/>
      <c r="AX557" s="278"/>
      <c r="AY557" s="278"/>
      <c r="AZ557" s="278"/>
      <c r="BA557" s="278"/>
      <c r="BB557" s="278"/>
      <c r="BC557" s="278"/>
      <c r="BD557" s="278"/>
      <c r="BE557" s="278"/>
      <c r="BF557" s="278"/>
      <c r="BG557" s="278"/>
      <c r="BH557" s="278"/>
      <c r="BI557" s="278"/>
      <c r="BJ557" s="278"/>
      <c r="BK557" s="278"/>
      <c r="BL557" s="278"/>
    </row>
    <row r="558" spans="2:65" x14ac:dyDescent="0.25">
      <c r="B558" s="278"/>
      <c r="O558" s="278"/>
      <c r="P558" s="278"/>
      <c r="Q558" s="278"/>
      <c r="R558" s="278"/>
      <c r="S558" s="278"/>
      <c r="T558" s="278"/>
      <c r="U558" s="278"/>
      <c r="V558" s="278"/>
      <c r="W558" s="278"/>
      <c r="X558" s="278"/>
      <c r="Y558" s="278"/>
      <c r="Z558" s="278"/>
      <c r="AA558" s="278"/>
      <c r="AB558" s="278"/>
      <c r="AC558" s="278"/>
      <c r="AD558" s="278"/>
      <c r="AE558" s="278"/>
      <c r="AF558" s="278"/>
      <c r="AG558" s="278"/>
      <c r="AH558" s="278"/>
      <c r="AI558" s="278"/>
      <c r="AJ558" s="278"/>
      <c r="AK558" s="278"/>
      <c r="AL558" s="278"/>
      <c r="AM558" s="278"/>
      <c r="AN558" s="278"/>
      <c r="AO558" s="278"/>
      <c r="AP558" s="278"/>
      <c r="AQ558" s="278"/>
      <c r="AR558" s="278"/>
      <c r="AS558" s="278"/>
      <c r="AT558" s="278"/>
      <c r="AU558" s="278"/>
      <c r="AV558" s="278"/>
      <c r="AW558" s="278"/>
      <c r="AX558" s="278"/>
      <c r="AY558" s="278"/>
      <c r="AZ558" s="278"/>
      <c r="BA558" s="278"/>
      <c r="BB558" s="278"/>
      <c r="BC558" s="278"/>
      <c r="BD558" s="278"/>
      <c r="BE558" s="278"/>
      <c r="BF558" s="278"/>
      <c r="BG558" s="278"/>
      <c r="BH558" s="278"/>
      <c r="BI558" s="278"/>
      <c r="BJ558" s="278"/>
      <c r="BK558" s="278"/>
      <c r="BL558" s="278"/>
    </row>
  </sheetData>
  <sheetProtection algorithmName="SHA-512" hashValue="wcpfVO/J2g3UZ7lVHKgRfTIzHGGSkLrHIhXw97n16kvRmF32WbqkucyHhH9JbZ1V0vJrTS4/PEAsXxBAnePM/g==" saltValue="jX5Wqdfg04QzA1/y3fU5IQ==" spinCount="100000" sheet="1" selectLockedCells="1" selectUnlockedCells="1"/>
  <protectedRanges>
    <protectedRange sqref="D272 D275:D283" name="Rango1_36"/>
    <protectedRange sqref="E352:E355" name="Rango1_4_1"/>
    <protectedRange sqref="E286:E289" name="Rango1_6_2"/>
    <protectedRange sqref="F286:F303 F196:F197 F278:F281" name="Rango1_2_2_2"/>
    <protectedRange sqref="E290:E291" name="Rango1_16_2_2"/>
    <protectedRange sqref="E292:E293" name="Rango1_4_3_1_3_2"/>
    <protectedRange sqref="E294:E303 E276:E277 E282:E283" name="Rango1_16_2_1_1_1_2"/>
    <protectedRange sqref="E268:E271" name="Rango1_16_2_1_1_1_2_1"/>
    <protectedRange sqref="F268:F271" name="Rango1_2_2_2_1"/>
    <protectedRange sqref="F194:F195" name="Rango1_2_2_2_2"/>
    <protectedRange sqref="D348:D349" name="Rango1_16_2_1_1_1_2_4"/>
  </protectedRanges>
  <autoFilter ref="A1:BV459" xr:uid="{D36B6F30-68D6-4E2F-8089-78F53B7B04EE}">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autoFilter>
  <mergeCells count="3414">
    <mergeCell ref="J414:J415"/>
    <mergeCell ref="K402:K403"/>
    <mergeCell ref="J416:J417"/>
    <mergeCell ref="L410:L411"/>
    <mergeCell ref="L406:L407"/>
    <mergeCell ref="K384:K385"/>
    <mergeCell ref="M420:M421"/>
    <mergeCell ref="H386:H387"/>
    <mergeCell ref="K390:K391"/>
    <mergeCell ref="J388:J389"/>
    <mergeCell ref="H388:H389"/>
    <mergeCell ref="I390:I391"/>
    <mergeCell ref="K392:K393"/>
    <mergeCell ref="K394:K395"/>
    <mergeCell ref="H414:H415"/>
    <mergeCell ref="H416:H417"/>
    <mergeCell ref="I416:I417"/>
    <mergeCell ref="H398:H399"/>
    <mergeCell ref="I386:I387"/>
    <mergeCell ref="J386:J387"/>
    <mergeCell ref="I414:I415"/>
    <mergeCell ref="I410:I411"/>
    <mergeCell ref="J410:J411"/>
    <mergeCell ref="J396:J397"/>
    <mergeCell ref="L404:L405"/>
    <mergeCell ref="H390:H391"/>
    <mergeCell ref="K416:K417"/>
    <mergeCell ref="M430:M431"/>
    <mergeCell ref="H402:H403"/>
    <mergeCell ref="I402:I403"/>
    <mergeCell ref="J402:J403"/>
    <mergeCell ref="M398:M399"/>
    <mergeCell ref="M394:M395"/>
    <mergeCell ref="M400:M401"/>
    <mergeCell ref="H396:H397"/>
    <mergeCell ref="I396:I397"/>
    <mergeCell ref="H406:H407"/>
    <mergeCell ref="I406:I407"/>
    <mergeCell ref="J406:J407"/>
    <mergeCell ref="H408:H409"/>
    <mergeCell ref="H420:H421"/>
    <mergeCell ref="I420:I421"/>
    <mergeCell ref="J420:J421"/>
    <mergeCell ref="H410:H411"/>
    <mergeCell ref="H404:H405"/>
    <mergeCell ref="I404:I405"/>
    <mergeCell ref="J404:J405"/>
    <mergeCell ref="K404:K405"/>
    <mergeCell ref="M404:M405"/>
    <mergeCell ref="J400:J401"/>
    <mergeCell ref="M418:M419"/>
    <mergeCell ref="K418:K419"/>
    <mergeCell ref="J418:J419"/>
    <mergeCell ref="L416:L417"/>
    <mergeCell ref="J412:J413"/>
    <mergeCell ref="K414:K415"/>
    <mergeCell ref="L424:L425"/>
    <mergeCell ref="I418:I419"/>
    <mergeCell ref="L418:L419"/>
    <mergeCell ref="K336:K337"/>
    <mergeCell ref="L336:L337"/>
    <mergeCell ref="F276:F277"/>
    <mergeCell ref="I290:I291"/>
    <mergeCell ref="I286:I287"/>
    <mergeCell ref="F280:F281"/>
    <mergeCell ref="H274:H275"/>
    <mergeCell ref="I284:I285"/>
    <mergeCell ref="I292:I293"/>
    <mergeCell ref="J238:J239"/>
    <mergeCell ref="H244:H245"/>
    <mergeCell ref="I236:I237"/>
    <mergeCell ref="I274:I275"/>
    <mergeCell ref="H264:H265"/>
    <mergeCell ref="H266:H267"/>
    <mergeCell ref="H246:H247"/>
    <mergeCell ref="H284:H285"/>
    <mergeCell ref="I268:I269"/>
    <mergeCell ref="I248:I249"/>
    <mergeCell ref="K334:K335"/>
    <mergeCell ref="I336:I337"/>
    <mergeCell ref="H336:H337"/>
    <mergeCell ref="H256:H257"/>
    <mergeCell ref="J310:J311"/>
    <mergeCell ref="H318:H319"/>
    <mergeCell ref="H312:H313"/>
    <mergeCell ref="H300:H301"/>
    <mergeCell ref="H304:H305"/>
    <mergeCell ref="I264:I265"/>
    <mergeCell ref="I276:I277"/>
    <mergeCell ref="I314:I315"/>
    <mergeCell ref="I316:I317"/>
    <mergeCell ref="F222:F223"/>
    <mergeCell ref="I162:I163"/>
    <mergeCell ref="H394:H395"/>
    <mergeCell ref="J394:J395"/>
    <mergeCell ref="K386:K387"/>
    <mergeCell ref="K398:K399"/>
    <mergeCell ref="I388:I389"/>
    <mergeCell ref="J390:J391"/>
    <mergeCell ref="J384:J385"/>
    <mergeCell ref="H392:H393"/>
    <mergeCell ref="I392:I393"/>
    <mergeCell ref="J392:J393"/>
    <mergeCell ref="I394:I395"/>
    <mergeCell ref="K290:K291"/>
    <mergeCell ref="J290:J291"/>
    <mergeCell ref="K322:K323"/>
    <mergeCell ref="M384:M385"/>
    <mergeCell ref="I214:I215"/>
    <mergeCell ref="I216:I217"/>
    <mergeCell ref="I222:I223"/>
    <mergeCell ref="I230:I231"/>
    <mergeCell ref="F186:F187"/>
    <mergeCell ref="H208:H209"/>
    <mergeCell ref="H210:H211"/>
    <mergeCell ref="H204:H205"/>
    <mergeCell ref="F272:F273"/>
    <mergeCell ref="I224:I225"/>
    <mergeCell ref="H302:H303"/>
    <mergeCell ref="I266:I267"/>
    <mergeCell ref="H286:H287"/>
    <mergeCell ref="H276:H277"/>
    <mergeCell ref="F232:F233"/>
    <mergeCell ref="BT250:BT251"/>
    <mergeCell ref="BR140:BR141"/>
    <mergeCell ref="N74:N75"/>
    <mergeCell ref="BP198:BP199"/>
    <mergeCell ref="BP184:BP185"/>
    <mergeCell ref="BO72:BO73"/>
    <mergeCell ref="BS314:BS315"/>
    <mergeCell ref="BQ314:BQ315"/>
    <mergeCell ref="BN328:BN329"/>
    <mergeCell ref="BQ328:BQ329"/>
    <mergeCell ref="BS244:BS245"/>
    <mergeCell ref="BT206:BT207"/>
    <mergeCell ref="BS124:BS125"/>
    <mergeCell ref="N70:N71"/>
    <mergeCell ref="BQ252:BQ253"/>
    <mergeCell ref="BT328:BT329"/>
    <mergeCell ref="BS264:BS265"/>
    <mergeCell ref="BT264:BT265"/>
    <mergeCell ref="BS82:BS83"/>
    <mergeCell ref="BR72:BR73"/>
    <mergeCell ref="BS110:BS111"/>
    <mergeCell ref="BN284:BN285"/>
    <mergeCell ref="BS210:BS211"/>
    <mergeCell ref="BR208:BR209"/>
    <mergeCell ref="BR178:BR179"/>
    <mergeCell ref="BS70:BS71"/>
    <mergeCell ref="N278:N279"/>
    <mergeCell ref="BT230:BT231"/>
    <mergeCell ref="BS174:BS175"/>
    <mergeCell ref="BS176:BS177"/>
    <mergeCell ref="BS178:BS179"/>
    <mergeCell ref="BT28:BT29"/>
    <mergeCell ref="BU28:BU29"/>
    <mergeCell ref="BV28:BV29"/>
    <mergeCell ref="N102:N103"/>
    <mergeCell ref="BS160:BS161"/>
    <mergeCell ref="BS190:BS191"/>
    <mergeCell ref="BP120:BP121"/>
    <mergeCell ref="BQ120:BQ121"/>
    <mergeCell ref="BT214:BT215"/>
    <mergeCell ref="BQ262:BQ263"/>
    <mergeCell ref="BU70:BU71"/>
    <mergeCell ref="BT72:BT73"/>
    <mergeCell ref="BU72:BU73"/>
    <mergeCell ref="BT74:BT75"/>
    <mergeCell ref="BU80:BU81"/>
    <mergeCell ref="BV70:BV71"/>
    <mergeCell ref="BT70:BT71"/>
    <mergeCell ref="BV72:BV73"/>
    <mergeCell ref="BR32:BR33"/>
    <mergeCell ref="BV32:BV33"/>
    <mergeCell ref="BV216:BV217"/>
    <mergeCell ref="BU188:BU189"/>
    <mergeCell ref="BS198:BS199"/>
    <mergeCell ref="BV76:BV77"/>
    <mergeCell ref="BV74:BV75"/>
    <mergeCell ref="BT168:BT169"/>
    <mergeCell ref="BV128:BV129"/>
    <mergeCell ref="BT136:BT137"/>
    <mergeCell ref="BR98:BR99"/>
    <mergeCell ref="BS90:BS91"/>
    <mergeCell ref="BS122:BS123"/>
    <mergeCell ref="BS40:BS41"/>
    <mergeCell ref="BQ30:BQ31"/>
    <mergeCell ref="BR30:BR31"/>
    <mergeCell ref="K406:K407"/>
    <mergeCell ref="L408:L409"/>
    <mergeCell ref="J336:J337"/>
    <mergeCell ref="BV414:BV415"/>
    <mergeCell ref="BR414:BR415"/>
    <mergeCell ref="N406:N407"/>
    <mergeCell ref="M406:M407"/>
    <mergeCell ref="N400:N401"/>
    <mergeCell ref="M390:M391"/>
    <mergeCell ref="N394:N395"/>
    <mergeCell ref="N384:N385"/>
    <mergeCell ref="N390:N391"/>
    <mergeCell ref="M392:M393"/>
    <mergeCell ref="L394:L395"/>
    <mergeCell ref="J408:J409"/>
    <mergeCell ref="J124:J125"/>
    <mergeCell ref="M266:M267"/>
    <mergeCell ref="N258:N259"/>
    <mergeCell ref="N256:N257"/>
    <mergeCell ref="M256:M257"/>
    <mergeCell ref="K242:K243"/>
    <mergeCell ref="J398:J399"/>
    <mergeCell ref="BT30:BT31"/>
    <mergeCell ref="BS72:BS73"/>
    <mergeCell ref="BS74:BS75"/>
    <mergeCell ref="BV84:BV85"/>
    <mergeCell ref="BS344:BS345"/>
    <mergeCell ref="BT242:BT243"/>
    <mergeCell ref="J338:J339"/>
    <mergeCell ref="BR246:BR247"/>
    <mergeCell ref="K338:K339"/>
    <mergeCell ref="L338:L339"/>
    <mergeCell ref="J342:J343"/>
    <mergeCell ref="K342:K343"/>
    <mergeCell ref="BU412:BU413"/>
    <mergeCell ref="BV410:BV411"/>
    <mergeCell ref="BV408:BV409"/>
    <mergeCell ref="BS410:BS411"/>
    <mergeCell ref="BU408:BU409"/>
    <mergeCell ref="BS408:BS409"/>
    <mergeCell ref="BT408:BT409"/>
    <mergeCell ref="BR410:BR411"/>
    <mergeCell ref="BV406:BV407"/>
    <mergeCell ref="BS404:BS405"/>
    <mergeCell ref="BV402:BV403"/>
    <mergeCell ref="BV404:BV405"/>
    <mergeCell ref="BV400:BV401"/>
    <mergeCell ref="BS402:BS403"/>
    <mergeCell ref="N412:N413"/>
    <mergeCell ref="BS412:BS413"/>
    <mergeCell ref="BS406:BS407"/>
    <mergeCell ref="BR400:BR401"/>
    <mergeCell ref="BT410:BT411"/>
    <mergeCell ref="BR412:BR413"/>
    <mergeCell ref="BT412:BT413"/>
    <mergeCell ref="BR404:BR405"/>
    <mergeCell ref="BR402:BR403"/>
    <mergeCell ref="BU404:BU405"/>
    <mergeCell ref="BU406:BU407"/>
    <mergeCell ref="BR406:BR407"/>
    <mergeCell ref="BU410:BU411"/>
    <mergeCell ref="BR408:BR409"/>
    <mergeCell ref="L368:L369"/>
    <mergeCell ref="BT368:BT369"/>
    <mergeCell ref="BU326:BU327"/>
    <mergeCell ref="N404:N405"/>
    <mergeCell ref="BU400:BU401"/>
    <mergeCell ref="BT400:BT401"/>
    <mergeCell ref="BV364:BV365"/>
    <mergeCell ref="BV316:BV317"/>
    <mergeCell ref="BU324:BU325"/>
    <mergeCell ref="BT356:BT357"/>
    <mergeCell ref="BR352:BR353"/>
    <mergeCell ref="BR360:BR361"/>
    <mergeCell ref="BS352:BS353"/>
    <mergeCell ref="BV296:BV297"/>
    <mergeCell ref="BU394:BU395"/>
    <mergeCell ref="BT290:BT291"/>
    <mergeCell ref="BU310:BU311"/>
    <mergeCell ref="L382:L383"/>
    <mergeCell ref="L374:L375"/>
    <mergeCell ref="BQ362:BQ363"/>
    <mergeCell ref="BS390:BS391"/>
    <mergeCell ref="BT390:BT391"/>
    <mergeCell ref="BU390:BU391"/>
    <mergeCell ref="BV392:BV393"/>
    <mergeCell ref="BV388:BV389"/>
    <mergeCell ref="BV324:BV325"/>
    <mergeCell ref="BV340:BV341"/>
    <mergeCell ref="BV332:BV333"/>
    <mergeCell ref="BV300:BV301"/>
    <mergeCell ref="BV366:BV367"/>
    <mergeCell ref="BV310:BV311"/>
    <mergeCell ref="BV312:BV313"/>
    <mergeCell ref="BV24:BV25"/>
    <mergeCell ref="BS24:BS25"/>
    <mergeCell ref="BU24:BU25"/>
    <mergeCell ref="BS30:BS31"/>
    <mergeCell ref="BS28:BS29"/>
    <mergeCell ref="L282:L283"/>
    <mergeCell ref="BN314:BN315"/>
    <mergeCell ref="N290:N291"/>
    <mergeCell ref="BU382:BU383"/>
    <mergeCell ref="BT362:BT363"/>
    <mergeCell ref="BS310:BS311"/>
    <mergeCell ref="BR330:BR331"/>
    <mergeCell ref="BR378:BR379"/>
    <mergeCell ref="BS372:BS373"/>
    <mergeCell ref="BS370:BS371"/>
    <mergeCell ref="BU372:BU373"/>
    <mergeCell ref="BR376:BR377"/>
    <mergeCell ref="L340:L341"/>
    <mergeCell ref="BS378:BS379"/>
    <mergeCell ref="BU334:BU335"/>
    <mergeCell ref="BR328:BR329"/>
    <mergeCell ref="BO352:BO353"/>
    <mergeCell ref="N328:N329"/>
    <mergeCell ref="BS364:BS365"/>
    <mergeCell ref="BR326:BR327"/>
    <mergeCell ref="BS324:BS325"/>
    <mergeCell ref="BO328:BO329"/>
    <mergeCell ref="M290:M291"/>
    <mergeCell ref="N286:N287"/>
    <mergeCell ref="M288:M289"/>
    <mergeCell ref="M286:M287"/>
    <mergeCell ref="M292:M293"/>
    <mergeCell ref="BU68:BU69"/>
    <mergeCell ref="BS230:BS231"/>
    <mergeCell ref="BT226:BT227"/>
    <mergeCell ref="BU214:BU215"/>
    <mergeCell ref="BS32:BS33"/>
    <mergeCell ref="BV120:BV121"/>
    <mergeCell ref="BV114:BV115"/>
    <mergeCell ref="BV238:BV239"/>
    <mergeCell ref="BT236:BT237"/>
    <mergeCell ref="BT240:BT241"/>
    <mergeCell ref="BV196:BV197"/>
    <mergeCell ref="BU198:BU199"/>
    <mergeCell ref="BU130:BU131"/>
    <mergeCell ref="BV130:BV131"/>
    <mergeCell ref="BU126:BU127"/>
    <mergeCell ref="BS130:BS131"/>
    <mergeCell ref="BV126:BV127"/>
    <mergeCell ref="BV136:BV137"/>
    <mergeCell ref="BU74:BU75"/>
    <mergeCell ref="BT204:BT205"/>
    <mergeCell ref="BT210:BT211"/>
    <mergeCell ref="BV160:BV161"/>
    <mergeCell ref="BV212:BV213"/>
    <mergeCell ref="BS104:BS105"/>
    <mergeCell ref="BS100:BS101"/>
    <mergeCell ref="BU52:BU53"/>
    <mergeCell ref="BT20:BT21"/>
    <mergeCell ref="BU330:BU331"/>
    <mergeCell ref="BV320:BV321"/>
    <mergeCell ref="BV334:BV335"/>
    <mergeCell ref="BV356:BV357"/>
    <mergeCell ref="BT340:BT341"/>
    <mergeCell ref="BT352:BT353"/>
    <mergeCell ref="BU332:BU333"/>
    <mergeCell ref="BV322:BV323"/>
    <mergeCell ref="BV326:BV327"/>
    <mergeCell ref="BT332:BT333"/>
    <mergeCell ref="BU364:BU365"/>
    <mergeCell ref="BU312:BU313"/>
    <mergeCell ref="BS304:BS305"/>
    <mergeCell ref="BT304:BT305"/>
    <mergeCell ref="BT324:BT325"/>
    <mergeCell ref="BV308:BV309"/>
    <mergeCell ref="BT364:BT365"/>
    <mergeCell ref="BU344:BU345"/>
    <mergeCell ref="BV344:BV345"/>
    <mergeCell ref="BU340:BU341"/>
    <mergeCell ref="BV328:BV329"/>
    <mergeCell ref="BV330:BV331"/>
    <mergeCell ref="BV352:BV353"/>
    <mergeCell ref="BV270:BV271"/>
    <mergeCell ref="BS240:BS241"/>
    <mergeCell ref="BS92:BS93"/>
    <mergeCell ref="BT120:BT121"/>
    <mergeCell ref="BU22:BU23"/>
    <mergeCell ref="BT256:BT257"/>
    <mergeCell ref="BT284:BT285"/>
    <mergeCell ref="BV22:BV23"/>
    <mergeCell ref="BT18:BT19"/>
    <mergeCell ref="BU42:BU43"/>
    <mergeCell ref="BT38:BT39"/>
    <mergeCell ref="BT24:BT25"/>
    <mergeCell ref="BU20:BU21"/>
    <mergeCell ref="BS126:BS127"/>
    <mergeCell ref="BS118:BS119"/>
    <mergeCell ref="BU268:BU269"/>
    <mergeCell ref="BT344:BT345"/>
    <mergeCell ref="BV222:BV223"/>
    <mergeCell ref="BV30:BV31"/>
    <mergeCell ref="BV314:BV315"/>
    <mergeCell ref="BV318:BV319"/>
    <mergeCell ref="BS254:BS255"/>
    <mergeCell ref="BV274:BV275"/>
    <mergeCell ref="BU274:BU275"/>
    <mergeCell ref="BT308:BT309"/>
    <mergeCell ref="BT326:BT327"/>
    <mergeCell ref="BU322:BU323"/>
    <mergeCell ref="BV20:BV21"/>
    <mergeCell ref="BT234:BT235"/>
    <mergeCell ref="BU200:BU201"/>
    <mergeCell ref="BV232:BV233"/>
    <mergeCell ref="BT160:BT161"/>
    <mergeCell ref="BV142:BV143"/>
    <mergeCell ref="BV182:BV183"/>
    <mergeCell ref="BU218:BU219"/>
    <mergeCell ref="BU196:BU197"/>
    <mergeCell ref="BU264:BU265"/>
    <mergeCell ref="BS334:BS335"/>
    <mergeCell ref="BS340:BS341"/>
    <mergeCell ref="BS330:BS331"/>
    <mergeCell ref="BV244:BV245"/>
    <mergeCell ref="BU182:BU183"/>
    <mergeCell ref="BT188:BT189"/>
    <mergeCell ref="BT192:BT193"/>
    <mergeCell ref="BT200:BT201"/>
    <mergeCell ref="BV202:BV203"/>
    <mergeCell ref="BV218:BV219"/>
    <mergeCell ref="BV214:BV215"/>
    <mergeCell ref="BU186:BU187"/>
    <mergeCell ref="BV186:BV187"/>
    <mergeCell ref="BV226:BV227"/>
    <mergeCell ref="BV220:BV221"/>
    <mergeCell ref="BU194:BU195"/>
    <mergeCell ref="BV198:BV199"/>
    <mergeCell ref="BV192:BV193"/>
    <mergeCell ref="BV230:BV231"/>
    <mergeCell ref="BU212:BU213"/>
    <mergeCell ref="BT216:BT217"/>
    <mergeCell ref="BU236:BU237"/>
    <mergeCell ref="BU238:BU239"/>
    <mergeCell ref="BV282:BV283"/>
    <mergeCell ref="BR244:BR245"/>
    <mergeCell ref="BS156:BS157"/>
    <mergeCell ref="BS158:BS159"/>
    <mergeCell ref="BS180:BS181"/>
    <mergeCell ref="BU202:BU203"/>
    <mergeCell ref="BV210:BV211"/>
    <mergeCell ref="BU222:BU223"/>
    <mergeCell ref="BU226:BU227"/>
    <mergeCell ref="BU230:BU231"/>
    <mergeCell ref="BU140:BU141"/>
    <mergeCell ref="BU192:BU193"/>
    <mergeCell ref="BV140:BV141"/>
    <mergeCell ref="BT202:BT203"/>
    <mergeCell ref="BV162:BV163"/>
    <mergeCell ref="BV204:BV205"/>
    <mergeCell ref="BU184:BU185"/>
    <mergeCell ref="BU168:BU169"/>
    <mergeCell ref="BT182:BT183"/>
    <mergeCell ref="BV234:BV235"/>
    <mergeCell ref="BV208:BV209"/>
    <mergeCell ref="BU210:BU211"/>
    <mergeCell ref="BU208:BU209"/>
    <mergeCell ref="BS184:BS185"/>
    <mergeCell ref="BT208:BT209"/>
    <mergeCell ref="BR202:BR203"/>
    <mergeCell ref="BR168:BR169"/>
    <mergeCell ref="BR190:BR191"/>
    <mergeCell ref="BU206:BU207"/>
    <mergeCell ref="BR180:BR181"/>
    <mergeCell ref="BS170:BS171"/>
    <mergeCell ref="BS172:BS173"/>
    <mergeCell ref="BS206:BS207"/>
    <mergeCell ref="BS208:BS209"/>
    <mergeCell ref="BS196:BS197"/>
    <mergeCell ref="BT194:BT195"/>
    <mergeCell ref="BU170:BU171"/>
    <mergeCell ref="BR184:BR185"/>
    <mergeCell ref="BV170:BV171"/>
    <mergeCell ref="BT172:BT173"/>
    <mergeCell ref="BU172:BU173"/>
    <mergeCell ref="BV172:BV173"/>
    <mergeCell ref="BT174:BT175"/>
    <mergeCell ref="BU174:BU175"/>
    <mergeCell ref="BV174:BV175"/>
    <mergeCell ref="BT176:BT177"/>
    <mergeCell ref="BU176:BU177"/>
    <mergeCell ref="BT196:BT197"/>
    <mergeCell ref="BR186:BR187"/>
    <mergeCell ref="BV176:BV177"/>
    <mergeCell ref="BT178:BT179"/>
    <mergeCell ref="BU178:BU179"/>
    <mergeCell ref="BV178:BV179"/>
    <mergeCell ref="BT180:BT181"/>
    <mergeCell ref="BU180:BU181"/>
    <mergeCell ref="BV180:BV181"/>
    <mergeCell ref="BR182:BR183"/>
    <mergeCell ref="BR188:BR189"/>
    <mergeCell ref="BU18:BU19"/>
    <mergeCell ref="BS22:BS23"/>
    <mergeCell ref="BT22:BT23"/>
    <mergeCell ref="BR68:BR69"/>
    <mergeCell ref="BS68:BS69"/>
    <mergeCell ref="BR74:BR75"/>
    <mergeCell ref="BR108:BR109"/>
    <mergeCell ref="BV190:BV191"/>
    <mergeCell ref="BV188:BV189"/>
    <mergeCell ref="BV200:BV201"/>
    <mergeCell ref="BV168:BV169"/>
    <mergeCell ref="BV134:BV135"/>
    <mergeCell ref="BT134:BT135"/>
    <mergeCell ref="BS182:BS183"/>
    <mergeCell ref="BU190:BU191"/>
    <mergeCell ref="BT190:BT191"/>
    <mergeCell ref="BS192:BS193"/>
    <mergeCell ref="BS188:BS189"/>
    <mergeCell ref="BV194:BV195"/>
    <mergeCell ref="BT140:BT141"/>
    <mergeCell ref="BV184:BV185"/>
    <mergeCell ref="BU120:BU121"/>
    <mergeCell ref="BT122:BT123"/>
    <mergeCell ref="BT130:BT131"/>
    <mergeCell ref="BU82:BU83"/>
    <mergeCell ref="BU136:BU137"/>
    <mergeCell ref="BV18:BV19"/>
    <mergeCell ref="BV26:BV27"/>
    <mergeCell ref="BT26:BT27"/>
    <mergeCell ref="BT76:BT77"/>
    <mergeCell ref="BV106:BV107"/>
    <mergeCell ref="BV102:BV103"/>
    <mergeCell ref="N72:N73"/>
    <mergeCell ref="BN82:BN83"/>
    <mergeCell ref="BQ100:BQ101"/>
    <mergeCell ref="L100:L101"/>
    <mergeCell ref="BM112:BM113"/>
    <mergeCell ref="L98:L99"/>
    <mergeCell ref="J100:J101"/>
    <mergeCell ref="BN92:BN93"/>
    <mergeCell ref="BM72:BM73"/>
    <mergeCell ref="BQ92:BQ93"/>
    <mergeCell ref="M74:M75"/>
    <mergeCell ref="J104:J105"/>
    <mergeCell ref="L74:L75"/>
    <mergeCell ref="K74:K75"/>
    <mergeCell ref="J74:J75"/>
    <mergeCell ref="BQ72:BQ73"/>
    <mergeCell ref="BM100:BM101"/>
    <mergeCell ref="BP72:BP73"/>
    <mergeCell ref="M88:M89"/>
    <mergeCell ref="BM92:BM93"/>
    <mergeCell ref="N84:N85"/>
    <mergeCell ref="K94:K95"/>
    <mergeCell ref="M72:M73"/>
    <mergeCell ref="L102:L103"/>
    <mergeCell ref="K88:K89"/>
    <mergeCell ref="N94:N95"/>
    <mergeCell ref="BN100:BN101"/>
    <mergeCell ref="N104:N105"/>
    <mergeCell ref="N112:N113"/>
    <mergeCell ref="M112:M113"/>
    <mergeCell ref="N100:N101"/>
    <mergeCell ref="BP112:BP113"/>
    <mergeCell ref="M118:M119"/>
    <mergeCell ref="K108:K109"/>
    <mergeCell ref="M116:M117"/>
    <mergeCell ref="M122:M123"/>
    <mergeCell ref="J112:J113"/>
    <mergeCell ref="J102:J103"/>
    <mergeCell ref="L104:L105"/>
    <mergeCell ref="L112:L113"/>
    <mergeCell ref="I116:I117"/>
    <mergeCell ref="F118:F119"/>
    <mergeCell ref="F120:F121"/>
    <mergeCell ref="I106:I107"/>
    <mergeCell ref="K124:K125"/>
    <mergeCell ref="F104:F105"/>
    <mergeCell ref="F106:F107"/>
    <mergeCell ref="J122:J123"/>
    <mergeCell ref="F128:F129"/>
    <mergeCell ref="H124:H125"/>
    <mergeCell ref="F124:F125"/>
    <mergeCell ref="H122:H123"/>
    <mergeCell ref="K76:K77"/>
    <mergeCell ref="L76:L77"/>
    <mergeCell ref="I92:I93"/>
    <mergeCell ref="K92:K93"/>
    <mergeCell ref="K98:K99"/>
    <mergeCell ref="I120:I121"/>
    <mergeCell ref="H76:H77"/>
    <mergeCell ref="K84:K85"/>
    <mergeCell ref="L118:L119"/>
    <mergeCell ref="D124:D135"/>
    <mergeCell ref="I102:I103"/>
    <mergeCell ref="H108:H109"/>
    <mergeCell ref="I100:I101"/>
    <mergeCell ref="F98:F99"/>
    <mergeCell ref="F110:F111"/>
    <mergeCell ref="J110:J111"/>
    <mergeCell ref="D86:E87"/>
    <mergeCell ref="E106:E107"/>
    <mergeCell ref="L130:L131"/>
    <mergeCell ref="H92:H93"/>
    <mergeCell ref="F114:F115"/>
    <mergeCell ref="L114:L115"/>
    <mergeCell ref="J114:J115"/>
    <mergeCell ref="I114:I115"/>
    <mergeCell ref="H112:H113"/>
    <mergeCell ref="J130:J131"/>
    <mergeCell ref="I110:I111"/>
    <mergeCell ref="F126:F127"/>
    <mergeCell ref="J108:J109"/>
    <mergeCell ref="I124:I125"/>
    <mergeCell ref="H128:H129"/>
    <mergeCell ref="K130:K131"/>
    <mergeCell ref="I104:I105"/>
    <mergeCell ref="L132:L133"/>
    <mergeCell ref="I130:I131"/>
    <mergeCell ref="I134:I135"/>
    <mergeCell ref="J126:J127"/>
    <mergeCell ref="D120:E121"/>
    <mergeCell ref="E124:E125"/>
    <mergeCell ref="E114:E115"/>
    <mergeCell ref="E116:E117"/>
    <mergeCell ref="F116:F117"/>
    <mergeCell ref="I118:I119"/>
    <mergeCell ref="H116:H117"/>
    <mergeCell ref="H110:H111"/>
    <mergeCell ref="H114:H115"/>
    <mergeCell ref="D122:E123"/>
    <mergeCell ref="H100:H101"/>
    <mergeCell ref="H118:H119"/>
    <mergeCell ref="F136:F137"/>
    <mergeCell ref="H136:H137"/>
    <mergeCell ref="F130:F131"/>
    <mergeCell ref="K162:K163"/>
    <mergeCell ref="J160:J161"/>
    <mergeCell ref="H134:H135"/>
    <mergeCell ref="H102:H103"/>
    <mergeCell ref="H106:H107"/>
    <mergeCell ref="H104:H105"/>
    <mergeCell ref="I112:I113"/>
    <mergeCell ref="H120:H121"/>
    <mergeCell ref="I138:I139"/>
    <mergeCell ref="J76:J77"/>
    <mergeCell ref="K80:K81"/>
    <mergeCell ref="K116:K117"/>
    <mergeCell ref="K120:K121"/>
    <mergeCell ref="L120:L121"/>
    <mergeCell ref="I76:I77"/>
    <mergeCell ref="J118:J119"/>
    <mergeCell ref="J120:J121"/>
    <mergeCell ref="I122:I123"/>
    <mergeCell ref="L116:L117"/>
    <mergeCell ref="K112:K113"/>
    <mergeCell ref="J116:J117"/>
    <mergeCell ref="J128:J129"/>
    <mergeCell ref="K132:K133"/>
    <mergeCell ref="J132:J133"/>
    <mergeCell ref="K134:K135"/>
    <mergeCell ref="K128:K129"/>
    <mergeCell ref="K104:K105"/>
    <mergeCell ref="I108:I109"/>
    <mergeCell ref="I98:I99"/>
    <mergeCell ref="I184:I185"/>
    <mergeCell ref="H182:H183"/>
    <mergeCell ref="I182:I183"/>
    <mergeCell ref="F192:F193"/>
    <mergeCell ref="H198:H199"/>
    <mergeCell ref="K126:K127"/>
    <mergeCell ref="I96:I97"/>
    <mergeCell ref="L122:L123"/>
    <mergeCell ref="K118:K119"/>
    <mergeCell ref="J82:J83"/>
    <mergeCell ref="F134:F135"/>
    <mergeCell ref="F138:F139"/>
    <mergeCell ref="H138:H139"/>
    <mergeCell ref="I128:I129"/>
    <mergeCell ref="F122:F123"/>
    <mergeCell ref="I126:I127"/>
    <mergeCell ref="H178:H179"/>
    <mergeCell ref="F178:F179"/>
    <mergeCell ref="J106:J107"/>
    <mergeCell ref="K140:K141"/>
    <mergeCell ref="J136:J137"/>
    <mergeCell ref="J134:J135"/>
    <mergeCell ref="K136:K137"/>
    <mergeCell ref="K138:K139"/>
    <mergeCell ref="K178:K179"/>
    <mergeCell ref="I142:I143"/>
    <mergeCell ref="J142:J143"/>
    <mergeCell ref="K142:K143"/>
    <mergeCell ref="H152:H153"/>
    <mergeCell ref="I152:I153"/>
    <mergeCell ref="J152:J153"/>
    <mergeCell ref="K152:K153"/>
    <mergeCell ref="H186:H187"/>
    <mergeCell ref="D208:E209"/>
    <mergeCell ref="D194:E195"/>
    <mergeCell ref="F214:F215"/>
    <mergeCell ref="F216:F217"/>
    <mergeCell ref="D210:E211"/>
    <mergeCell ref="D214:E215"/>
    <mergeCell ref="D206:E207"/>
    <mergeCell ref="D200:E201"/>
    <mergeCell ref="D196:E197"/>
    <mergeCell ref="F200:F201"/>
    <mergeCell ref="D190:E191"/>
    <mergeCell ref="H202:H203"/>
    <mergeCell ref="D204:E205"/>
    <mergeCell ref="F206:F207"/>
    <mergeCell ref="F198:F199"/>
    <mergeCell ref="D212:E213"/>
    <mergeCell ref="D198:E199"/>
    <mergeCell ref="F202:F203"/>
    <mergeCell ref="F204:F205"/>
    <mergeCell ref="H200:H201"/>
    <mergeCell ref="I408:I409"/>
    <mergeCell ref="A442:A443"/>
    <mergeCell ref="C284:C328"/>
    <mergeCell ref="D352:D353"/>
    <mergeCell ref="E296:E297"/>
    <mergeCell ref="A364:A365"/>
    <mergeCell ref="D354:D355"/>
    <mergeCell ref="E354:E355"/>
    <mergeCell ref="A316:A317"/>
    <mergeCell ref="E328:E329"/>
    <mergeCell ref="A304:A305"/>
    <mergeCell ref="A352:A353"/>
    <mergeCell ref="A440:A441"/>
    <mergeCell ref="A438:A439"/>
    <mergeCell ref="C383:C433"/>
    <mergeCell ref="A388:A389"/>
    <mergeCell ref="B395:B433"/>
    <mergeCell ref="A394:A395"/>
    <mergeCell ref="A374:A375"/>
    <mergeCell ref="E352:E353"/>
    <mergeCell ref="D344:E345"/>
    <mergeCell ref="D346:E347"/>
    <mergeCell ref="D348:E349"/>
    <mergeCell ref="D376:D381"/>
    <mergeCell ref="E378:E379"/>
    <mergeCell ref="A320:A321"/>
    <mergeCell ref="B252:B377"/>
    <mergeCell ref="A312:A313"/>
    <mergeCell ref="D362:E363"/>
    <mergeCell ref="E318:E319"/>
    <mergeCell ref="A368:A369"/>
    <mergeCell ref="E50:E51"/>
    <mergeCell ref="H214:H215"/>
    <mergeCell ref="H126:H127"/>
    <mergeCell ref="H130:H131"/>
    <mergeCell ref="D226:E227"/>
    <mergeCell ref="D224:E225"/>
    <mergeCell ref="F224:F225"/>
    <mergeCell ref="H338:H339"/>
    <mergeCell ref="H354:H355"/>
    <mergeCell ref="E324:E325"/>
    <mergeCell ref="H226:H227"/>
    <mergeCell ref="H224:H225"/>
    <mergeCell ref="F226:F227"/>
    <mergeCell ref="F348:F349"/>
    <mergeCell ref="F350:F351"/>
    <mergeCell ref="H346:H347"/>
    <mergeCell ref="BR444:BR445"/>
    <mergeCell ref="BQ374:BQ375"/>
    <mergeCell ref="BR436:BR437"/>
    <mergeCell ref="BN374:BN375"/>
    <mergeCell ref="BR364:BR365"/>
    <mergeCell ref="BR368:BR369"/>
    <mergeCell ref="BO374:BO375"/>
    <mergeCell ref="N408:N409"/>
    <mergeCell ref="N410:N411"/>
    <mergeCell ref="M410:M411"/>
    <mergeCell ref="K400:K401"/>
    <mergeCell ref="K408:K409"/>
    <mergeCell ref="E370:E371"/>
    <mergeCell ref="E364:E365"/>
    <mergeCell ref="E326:E327"/>
    <mergeCell ref="M364:M365"/>
    <mergeCell ref="J60:J61"/>
    <mergeCell ref="L50:L51"/>
    <mergeCell ref="H58:H59"/>
    <mergeCell ref="BO362:BO363"/>
    <mergeCell ref="BP362:BP363"/>
    <mergeCell ref="F352:F353"/>
    <mergeCell ref="BR70:BR71"/>
    <mergeCell ref="BR60:BR61"/>
    <mergeCell ref="BQ352:BQ353"/>
    <mergeCell ref="BR226:BR227"/>
    <mergeCell ref="BQ230:BQ231"/>
    <mergeCell ref="H268:H269"/>
    <mergeCell ref="F140:F141"/>
    <mergeCell ref="H258:H259"/>
    <mergeCell ref="H254:H255"/>
    <mergeCell ref="I240:I241"/>
    <mergeCell ref="J226:J227"/>
    <mergeCell ref="J214:J215"/>
    <mergeCell ref="J220:J221"/>
    <mergeCell ref="I210:I211"/>
    <mergeCell ref="J208:J209"/>
    <mergeCell ref="I212:I213"/>
    <mergeCell ref="I218:I219"/>
    <mergeCell ref="I242:I243"/>
    <mergeCell ref="I270:I271"/>
    <mergeCell ref="BR240:BR241"/>
    <mergeCell ref="H232:H233"/>
    <mergeCell ref="F234:F235"/>
    <mergeCell ref="J168:J169"/>
    <mergeCell ref="H148:H149"/>
    <mergeCell ref="I148:I149"/>
    <mergeCell ref="H150:H151"/>
    <mergeCell ref="E28:E29"/>
    <mergeCell ref="C32:C35"/>
    <mergeCell ref="A104:A105"/>
    <mergeCell ref="A198:A199"/>
    <mergeCell ref="I58:I59"/>
    <mergeCell ref="N40:N41"/>
    <mergeCell ref="N46:N47"/>
    <mergeCell ref="N48:N49"/>
    <mergeCell ref="L54:L55"/>
    <mergeCell ref="J40:J43"/>
    <mergeCell ref="M44:M45"/>
    <mergeCell ref="H40:H43"/>
    <mergeCell ref="I40:I43"/>
    <mergeCell ref="K40:K43"/>
    <mergeCell ref="I136:I137"/>
    <mergeCell ref="F162:F163"/>
    <mergeCell ref="F132:F133"/>
    <mergeCell ref="H132:H133"/>
    <mergeCell ref="I132:I133"/>
    <mergeCell ref="I140:I141"/>
    <mergeCell ref="D188:E189"/>
    <mergeCell ref="I178:I179"/>
    <mergeCell ref="F42:F43"/>
    <mergeCell ref="F190:F191"/>
    <mergeCell ref="F188:F189"/>
    <mergeCell ref="I90:I91"/>
    <mergeCell ref="H164:H165"/>
    <mergeCell ref="H184:H185"/>
    <mergeCell ref="F46:F47"/>
    <mergeCell ref="H160:H161"/>
    <mergeCell ref="F184:F185"/>
    <mergeCell ref="B122:B139"/>
    <mergeCell ref="H212:H213"/>
    <mergeCell ref="F236:F237"/>
    <mergeCell ref="D328:D329"/>
    <mergeCell ref="A56:A57"/>
    <mergeCell ref="E24:E25"/>
    <mergeCell ref="A20:A21"/>
    <mergeCell ref="A42:A43"/>
    <mergeCell ref="E40:E41"/>
    <mergeCell ref="E42:E43"/>
    <mergeCell ref="E44:E45"/>
    <mergeCell ref="E18:E19"/>
    <mergeCell ref="A30:A31"/>
    <mergeCell ref="D12:D27"/>
    <mergeCell ref="C28:C29"/>
    <mergeCell ref="D52:E53"/>
    <mergeCell ref="A54:A55"/>
    <mergeCell ref="E14:E15"/>
    <mergeCell ref="A58:A59"/>
    <mergeCell ref="E16:E17"/>
    <mergeCell ref="A14:A15"/>
    <mergeCell ref="D38:D51"/>
    <mergeCell ref="D32:D35"/>
    <mergeCell ref="E32:E33"/>
    <mergeCell ref="A26:A27"/>
    <mergeCell ref="E26:E27"/>
    <mergeCell ref="A18:A19"/>
    <mergeCell ref="E34:E35"/>
    <mergeCell ref="A32:A33"/>
    <mergeCell ref="C30:C31"/>
    <mergeCell ref="D30:E31"/>
    <mergeCell ref="A34:A35"/>
    <mergeCell ref="F244:F245"/>
    <mergeCell ref="I350:I351"/>
    <mergeCell ref="BS318:BS319"/>
    <mergeCell ref="J314:J315"/>
    <mergeCell ref="BP374:BP375"/>
    <mergeCell ref="I374:I375"/>
    <mergeCell ref="BP328:BP329"/>
    <mergeCell ref="E136:E137"/>
    <mergeCell ref="E128:E129"/>
    <mergeCell ref="A120:A121"/>
    <mergeCell ref="BU270:BU271"/>
    <mergeCell ref="BU272:BU273"/>
    <mergeCell ref="BT322:BT323"/>
    <mergeCell ref="BT330:BT331"/>
    <mergeCell ref="BR252:BR253"/>
    <mergeCell ref="BR256:BR257"/>
    <mergeCell ref="BR260:BR261"/>
    <mergeCell ref="BR270:BR271"/>
    <mergeCell ref="BR272:BR273"/>
    <mergeCell ref="BR258:BR259"/>
    <mergeCell ref="BR264:BR265"/>
    <mergeCell ref="BT258:BT259"/>
    <mergeCell ref="BU260:BU261"/>
    <mergeCell ref="BS322:BS323"/>
    <mergeCell ref="BU304:BU305"/>
    <mergeCell ref="BT292:BT293"/>
    <mergeCell ref="BR274:BR275"/>
    <mergeCell ref="BR276:BR277"/>
    <mergeCell ref="BU316:BU317"/>
    <mergeCell ref="BR314:BR315"/>
    <mergeCell ref="BR262:BR263"/>
    <mergeCell ref="BR300:BR301"/>
    <mergeCell ref="BT318:BT319"/>
    <mergeCell ref="L344:L345"/>
    <mergeCell ref="L356:L357"/>
    <mergeCell ref="N362:N363"/>
    <mergeCell ref="M356:M357"/>
    <mergeCell ref="J356:J357"/>
    <mergeCell ref="N360:N361"/>
    <mergeCell ref="BT360:BT361"/>
    <mergeCell ref="N276:N277"/>
    <mergeCell ref="N274:N275"/>
    <mergeCell ref="BU302:BU303"/>
    <mergeCell ref="BT314:BT315"/>
    <mergeCell ref="BT316:BT317"/>
    <mergeCell ref="BN304:BN305"/>
    <mergeCell ref="N324:N325"/>
    <mergeCell ref="N288:N289"/>
    <mergeCell ref="N300:N301"/>
    <mergeCell ref="BS326:BS327"/>
    <mergeCell ref="BU318:BU319"/>
    <mergeCell ref="BS356:BS357"/>
    <mergeCell ref="BR290:BR291"/>
    <mergeCell ref="BQ304:BQ305"/>
    <mergeCell ref="BR302:BR303"/>
    <mergeCell ref="BP352:BP353"/>
    <mergeCell ref="BR324:BR325"/>
    <mergeCell ref="BR344:BR345"/>
    <mergeCell ref="BU352:BU353"/>
    <mergeCell ref="N350:N351"/>
    <mergeCell ref="J346:J347"/>
    <mergeCell ref="BU300:BU301"/>
    <mergeCell ref="L342:L343"/>
    <mergeCell ref="M320:M321"/>
    <mergeCell ref="BM328:BM329"/>
    <mergeCell ref="BV440:BV441"/>
    <mergeCell ref="BU396:BU397"/>
    <mergeCell ref="BV396:BV397"/>
    <mergeCell ref="BV394:BV395"/>
    <mergeCell ref="BV372:BV373"/>
    <mergeCell ref="BV374:BV375"/>
    <mergeCell ref="BT378:BT379"/>
    <mergeCell ref="BS376:BS377"/>
    <mergeCell ref="BU376:BU377"/>
    <mergeCell ref="BS444:BS445"/>
    <mergeCell ref="BV384:BV385"/>
    <mergeCell ref="BT372:BT373"/>
    <mergeCell ref="BT434:BT435"/>
    <mergeCell ref="BT444:BT445"/>
    <mergeCell ref="BS394:BS395"/>
    <mergeCell ref="BV382:BV383"/>
    <mergeCell ref="BV380:BV381"/>
    <mergeCell ref="BV376:BV377"/>
    <mergeCell ref="BS374:BS375"/>
    <mergeCell ref="BT414:BT415"/>
    <mergeCell ref="BU414:BU415"/>
    <mergeCell ref="BT404:BT405"/>
    <mergeCell ref="BT402:BT403"/>
    <mergeCell ref="BV412:BV413"/>
    <mergeCell ref="BU384:BU385"/>
    <mergeCell ref="BV434:BV435"/>
    <mergeCell ref="BT422:BT423"/>
    <mergeCell ref="BU422:BU423"/>
    <mergeCell ref="BS418:BS419"/>
    <mergeCell ref="BT418:BT419"/>
    <mergeCell ref="BS382:BS383"/>
    <mergeCell ref="H250:H251"/>
    <mergeCell ref="L262:L263"/>
    <mergeCell ref="L266:L267"/>
    <mergeCell ref="L270:L271"/>
    <mergeCell ref="L268:L269"/>
    <mergeCell ref="K276:K277"/>
    <mergeCell ref="J320:J321"/>
    <mergeCell ref="K320:K321"/>
    <mergeCell ref="J276:J277"/>
    <mergeCell ref="L316:L317"/>
    <mergeCell ref="F320:F321"/>
    <mergeCell ref="F308:F309"/>
    <mergeCell ref="F318:F319"/>
    <mergeCell ref="BV264:BV265"/>
    <mergeCell ref="BS266:BS267"/>
    <mergeCell ref="BT266:BT267"/>
    <mergeCell ref="F256:F257"/>
    <mergeCell ref="F258:F259"/>
    <mergeCell ref="K256:K257"/>
    <mergeCell ref="H292:H293"/>
    <mergeCell ref="F266:F267"/>
    <mergeCell ref="N282:N283"/>
    <mergeCell ref="BS268:BS269"/>
    <mergeCell ref="BU296:BU297"/>
    <mergeCell ref="BU308:BU309"/>
    <mergeCell ref="BR284:BR285"/>
    <mergeCell ref="BR296:BR297"/>
    <mergeCell ref="BR306:BR307"/>
    <mergeCell ref="BU314:BU315"/>
    <mergeCell ref="BR308:BR309"/>
    <mergeCell ref="F286:F287"/>
    <mergeCell ref="BO304:BO305"/>
    <mergeCell ref="BT80:BT81"/>
    <mergeCell ref="BV80:BV81"/>
    <mergeCell ref="BV82:BV83"/>
    <mergeCell ref="BV78:BV79"/>
    <mergeCell ref="BV90:BV91"/>
    <mergeCell ref="BT84:BT85"/>
    <mergeCell ref="BT92:BT93"/>
    <mergeCell ref="BT86:BT87"/>
    <mergeCell ref="BT88:BT89"/>
    <mergeCell ref="BU88:BU89"/>
    <mergeCell ref="BV88:BV89"/>
    <mergeCell ref="BU78:BU79"/>
    <mergeCell ref="BV100:BV101"/>
    <mergeCell ref="BU100:BU101"/>
    <mergeCell ref="BS440:BS441"/>
    <mergeCell ref="BS398:BS399"/>
    <mergeCell ref="BS360:BS361"/>
    <mergeCell ref="BS386:BS387"/>
    <mergeCell ref="BV378:BV379"/>
    <mergeCell ref="BV306:BV307"/>
    <mergeCell ref="BU320:BU321"/>
    <mergeCell ref="BS392:BS393"/>
    <mergeCell ref="BU370:BU371"/>
    <mergeCell ref="BT438:BT439"/>
    <mergeCell ref="BU436:BU437"/>
    <mergeCell ref="BT440:BT441"/>
    <mergeCell ref="BU438:BU439"/>
    <mergeCell ref="BT334:BT335"/>
    <mergeCell ref="BU362:BU363"/>
    <mergeCell ref="BS362:BS363"/>
    <mergeCell ref="BS328:BS329"/>
    <mergeCell ref="BS368:BS369"/>
    <mergeCell ref="BU76:BU77"/>
    <mergeCell ref="BT82:BT83"/>
    <mergeCell ref="BT78:BT79"/>
    <mergeCell ref="BU84:BU85"/>
    <mergeCell ref="BV96:BV97"/>
    <mergeCell ref="BV94:BV95"/>
    <mergeCell ref="BU104:BU105"/>
    <mergeCell ref="A450:A451"/>
    <mergeCell ref="C246:C249"/>
    <mergeCell ref="A444:A445"/>
    <mergeCell ref="A446:A447"/>
    <mergeCell ref="A390:A391"/>
    <mergeCell ref="A396:A397"/>
    <mergeCell ref="A302:A303"/>
    <mergeCell ref="A344:A345"/>
    <mergeCell ref="A362:A363"/>
    <mergeCell ref="BN362:BN363"/>
    <mergeCell ref="BM362:BM363"/>
    <mergeCell ref="A386:A387"/>
    <mergeCell ref="B444:B445"/>
    <mergeCell ref="B446:B451"/>
    <mergeCell ref="E302:E303"/>
    <mergeCell ref="D304:D305"/>
    <mergeCell ref="E286:E287"/>
    <mergeCell ref="BM374:BM375"/>
    <mergeCell ref="M374:M375"/>
    <mergeCell ref="N372:N373"/>
    <mergeCell ref="E376:E377"/>
    <mergeCell ref="E290:E291"/>
    <mergeCell ref="D284:D285"/>
    <mergeCell ref="D306:E307"/>
    <mergeCell ref="E304:E305"/>
    <mergeCell ref="J376:J377"/>
    <mergeCell ref="N378:N379"/>
    <mergeCell ref="A448:A449"/>
    <mergeCell ref="A330:A331"/>
    <mergeCell ref="A384:A385"/>
    <mergeCell ref="C330:C351"/>
    <mergeCell ref="A380:A381"/>
    <mergeCell ref="A340:A341"/>
    <mergeCell ref="A356:A357"/>
    <mergeCell ref="BS246:BS247"/>
    <mergeCell ref="H252:H253"/>
    <mergeCell ref="A382:A383"/>
    <mergeCell ref="A366:A367"/>
    <mergeCell ref="A372:A373"/>
    <mergeCell ref="A378:A379"/>
    <mergeCell ref="F364:F365"/>
    <mergeCell ref="F378:F379"/>
    <mergeCell ref="D382:E383"/>
    <mergeCell ref="D330:E331"/>
    <mergeCell ref="F332:F333"/>
    <mergeCell ref="D332:E333"/>
    <mergeCell ref="F330:F331"/>
    <mergeCell ref="A434:A435"/>
    <mergeCell ref="A436:A437"/>
    <mergeCell ref="B434:B435"/>
    <mergeCell ref="B436:B443"/>
    <mergeCell ref="A392:A393"/>
    <mergeCell ref="J368:J369"/>
    <mergeCell ref="H348:H349"/>
    <mergeCell ref="K362:K363"/>
    <mergeCell ref="BR334:BR335"/>
    <mergeCell ref="BR362:BR363"/>
    <mergeCell ref="A360:A361"/>
    <mergeCell ref="A334:A335"/>
    <mergeCell ref="A332:A333"/>
    <mergeCell ref="BP314:BP315"/>
    <mergeCell ref="BR322:BR323"/>
    <mergeCell ref="N366:N367"/>
    <mergeCell ref="I364:I365"/>
    <mergeCell ref="BT212:BT213"/>
    <mergeCell ref="BS332:BS333"/>
    <mergeCell ref="F340:F341"/>
    <mergeCell ref="BM352:BM353"/>
    <mergeCell ref="BN352:BN353"/>
    <mergeCell ref="F242:F243"/>
    <mergeCell ref="H310:H311"/>
    <mergeCell ref="H288:H289"/>
    <mergeCell ref="I246:I247"/>
    <mergeCell ref="I278:I279"/>
    <mergeCell ref="F288:F289"/>
    <mergeCell ref="F248:F249"/>
    <mergeCell ref="I244:I245"/>
    <mergeCell ref="F238:F239"/>
    <mergeCell ref="F246:F247"/>
    <mergeCell ref="I280:I281"/>
    <mergeCell ref="I272:I273"/>
    <mergeCell ref="N352:N353"/>
    <mergeCell ref="F302:F303"/>
    <mergeCell ref="F316:F317"/>
    <mergeCell ref="F270:F271"/>
    <mergeCell ref="F262:F263"/>
    <mergeCell ref="F310:F311"/>
    <mergeCell ref="F290:F291"/>
    <mergeCell ref="F264:F265"/>
    <mergeCell ref="H238:H239"/>
    <mergeCell ref="H236:H237"/>
    <mergeCell ref="H242:H243"/>
    <mergeCell ref="H240:H241"/>
    <mergeCell ref="H272:H273"/>
    <mergeCell ref="H270:H271"/>
    <mergeCell ref="A370:A371"/>
    <mergeCell ref="F362:F363"/>
    <mergeCell ref="F372:F373"/>
    <mergeCell ref="F368:F369"/>
    <mergeCell ref="F344:F345"/>
    <mergeCell ref="F324:F325"/>
    <mergeCell ref="A328:A329"/>
    <mergeCell ref="E368:E369"/>
    <mergeCell ref="A376:A377"/>
    <mergeCell ref="A322:A323"/>
    <mergeCell ref="F254:F255"/>
    <mergeCell ref="D338:E339"/>
    <mergeCell ref="D364:D373"/>
    <mergeCell ref="E366:E367"/>
    <mergeCell ref="F354:F355"/>
    <mergeCell ref="A326:A327"/>
    <mergeCell ref="A308:A309"/>
    <mergeCell ref="A296:A297"/>
    <mergeCell ref="A314:A315"/>
    <mergeCell ref="E268:E269"/>
    <mergeCell ref="E266:E267"/>
    <mergeCell ref="E254:E255"/>
    <mergeCell ref="A318:A319"/>
    <mergeCell ref="E260:E261"/>
    <mergeCell ref="E276:E277"/>
    <mergeCell ref="E270:E271"/>
    <mergeCell ref="A324:A325"/>
    <mergeCell ref="A310:A311"/>
    <mergeCell ref="D254:D261"/>
    <mergeCell ref="F294:F295"/>
    <mergeCell ref="E314:E315"/>
    <mergeCell ref="C230:C243"/>
    <mergeCell ref="A292:A293"/>
    <mergeCell ref="A248:A249"/>
    <mergeCell ref="A244:A245"/>
    <mergeCell ref="A254:A255"/>
    <mergeCell ref="C262:C283"/>
    <mergeCell ref="A274:A275"/>
    <mergeCell ref="A306:A307"/>
    <mergeCell ref="A276:A277"/>
    <mergeCell ref="E294:E295"/>
    <mergeCell ref="D230:E231"/>
    <mergeCell ref="D234:E235"/>
    <mergeCell ref="A286:A287"/>
    <mergeCell ref="D308:E309"/>
    <mergeCell ref="A290:A291"/>
    <mergeCell ref="A288:A289"/>
    <mergeCell ref="A284:A285"/>
    <mergeCell ref="D252:E253"/>
    <mergeCell ref="D244:E245"/>
    <mergeCell ref="D240:E241"/>
    <mergeCell ref="E292:E293"/>
    <mergeCell ref="D238:E239"/>
    <mergeCell ref="E274:E275"/>
    <mergeCell ref="E282:E283"/>
    <mergeCell ref="E284:E285"/>
    <mergeCell ref="E288:E289"/>
    <mergeCell ref="D310:E311"/>
    <mergeCell ref="E264:E265"/>
    <mergeCell ref="A204:A205"/>
    <mergeCell ref="A226:A227"/>
    <mergeCell ref="C142:C183"/>
    <mergeCell ref="A258:A259"/>
    <mergeCell ref="A122:A123"/>
    <mergeCell ref="C186:C197"/>
    <mergeCell ref="A202:A203"/>
    <mergeCell ref="B216:B217"/>
    <mergeCell ref="A220:A221"/>
    <mergeCell ref="B232:B243"/>
    <mergeCell ref="B230:B231"/>
    <mergeCell ref="E130:E131"/>
    <mergeCell ref="D136:D137"/>
    <mergeCell ref="E134:E135"/>
    <mergeCell ref="E132:E133"/>
    <mergeCell ref="D248:E249"/>
    <mergeCell ref="A134:A135"/>
    <mergeCell ref="A160:A161"/>
    <mergeCell ref="E126:E127"/>
    <mergeCell ref="D216:E217"/>
    <mergeCell ref="D218:E219"/>
    <mergeCell ref="D184:E185"/>
    <mergeCell ref="D222:E223"/>
    <mergeCell ref="D232:E233"/>
    <mergeCell ref="D186:E187"/>
    <mergeCell ref="D192:E193"/>
    <mergeCell ref="B120:B121"/>
    <mergeCell ref="C120:C121"/>
    <mergeCell ref="A186:A187"/>
    <mergeCell ref="B200:B215"/>
    <mergeCell ref="A208:A209"/>
    <mergeCell ref="A188:A189"/>
    <mergeCell ref="A200:A201"/>
    <mergeCell ref="A206:A207"/>
    <mergeCell ref="E300:E301"/>
    <mergeCell ref="A68:A69"/>
    <mergeCell ref="C68:C69"/>
    <mergeCell ref="A66:A67"/>
    <mergeCell ref="E70:E71"/>
    <mergeCell ref="E102:E103"/>
    <mergeCell ref="D90:E91"/>
    <mergeCell ref="C98:E99"/>
    <mergeCell ref="D100:E101"/>
    <mergeCell ref="A110:A111"/>
    <mergeCell ref="A86:A87"/>
    <mergeCell ref="B92:B93"/>
    <mergeCell ref="C92:C93"/>
    <mergeCell ref="B100:B101"/>
    <mergeCell ref="B98:B99"/>
    <mergeCell ref="E108:E109"/>
    <mergeCell ref="A216:A217"/>
    <mergeCell ref="A294:A295"/>
    <mergeCell ref="B188:B197"/>
    <mergeCell ref="B160:B183"/>
    <mergeCell ref="B186:B187"/>
    <mergeCell ref="D138:E139"/>
    <mergeCell ref="B140:B141"/>
    <mergeCell ref="A140:A141"/>
    <mergeCell ref="B94:B97"/>
    <mergeCell ref="C94:C97"/>
    <mergeCell ref="A96:A97"/>
    <mergeCell ref="A94:A95"/>
    <mergeCell ref="F100:F101"/>
    <mergeCell ref="D112:E113"/>
    <mergeCell ref="A112:A113"/>
    <mergeCell ref="F70:F71"/>
    <mergeCell ref="D72:E73"/>
    <mergeCell ref="A78:A79"/>
    <mergeCell ref="A76:A77"/>
    <mergeCell ref="D94:E95"/>
    <mergeCell ref="A100:A101"/>
    <mergeCell ref="D88:E89"/>
    <mergeCell ref="A92:A93"/>
    <mergeCell ref="D102:D111"/>
    <mergeCell ref="C72:C73"/>
    <mergeCell ref="E78:E79"/>
    <mergeCell ref="A90:A91"/>
    <mergeCell ref="D96:E97"/>
    <mergeCell ref="C112:C113"/>
    <mergeCell ref="A98:A99"/>
    <mergeCell ref="F72:F73"/>
    <mergeCell ref="E76:E77"/>
    <mergeCell ref="F74:F75"/>
    <mergeCell ref="F96:F97"/>
    <mergeCell ref="F76:F77"/>
    <mergeCell ref="F84:F85"/>
    <mergeCell ref="F112:F113"/>
    <mergeCell ref="D92:E93"/>
    <mergeCell ref="F92:F93"/>
    <mergeCell ref="B112:B113"/>
    <mergeCell ref="A118:A119"/>
    <mergeCell ref="F108:F109"/>
    <mergeCell ref="B82:B83"/>
    <mergeCell ref="D82:E83"/>
    <mergeCell ref="B84:B91"/>
    <mergeCell ref="F102:F103"/>
    <mergeCell ref="A102:A103"/>
    <mergeCell ref="C102:C111"/>
    <mergeCell ref="A70:A71"/>
    <mergeCell ref="C70:C71"/>
    <mergeCell ref="A116:A117"/>
    <mergeCell ref="A114:A115"/>
    <mergeCell ref="C114:C119"/>
    <mergeCell ref="D118:E119"/>
    <mergeCell ref="I254:I255"/>
    <mergeCell ref="I250:I251"/>
    <mergeCell ref="C198:C215"/>
    <mergeCell ref="B198:B199"/>
    <mergeCell ref="A214:A215"/>
    <mergeCell ref="A232:A233"/>
    <mergeCell ref="H140:H141"/>
    <mergeCell ref="A130:A131"/>
    <mergeCell ref="B72:B73"/>
    <mergeCell ref="D84:E85"/>
    <mergeCell ref="F82:F83"/>
    <mergeCell ref="A88:A89"/>
    <mergeCell ref="F88:F89"/>
    <mergeCell ref="E74:E75"/>
    <mergeCell ref="A74:A75"/>
    <mergeCell ref="B220:B227"/>
    <mergeCell ref="A210:A211"/>
    <mergeCell ref="C100:C101"/>
    <mergeCell ref="C122:C139"/>
    <mergeCell ref="A142:A143"/>
    <mergeCell ref="D140:E141"/>
    <mergeCell ref="A136:A137"/>
    <mergeCell ref="A256:A257"/>
    <mergeCell ref="D262:E263"/>
    <mergeCell ref="A246:A247"/>
    <mergeCell ref="C244:C245"/>
    <mergeCell ref="B250:B251"/>
    <mergeCell ref="A262:A263"/>
    <mergeCell ref="F252:F253"/>
    <mergeCell ref="A222:A223"/>
    <mergeCell ref="C216:C227"/>
    <mergeCell ref="H230:H231"/>
    <mergeCell ref="F250:F251"/>
    <mergeCell ref="B244:B245"/>
    <mergeCell ref="A252:A253"/>
    <mergeCell ref="B246:B249"/>
    <mergeCell ref="E258:E259"/>
    <mergeCell ref="D250:E251"/>
    <mergeCell ref="D236:E237"/>
    <mergeCell ref="H262:H263"/>
    <mergeCell ref="H248:H249"/>
    <mergeCell ref="C250:C251"/>
    <mergeCell ref="A212:A213"/>
    <mergeCell ref="A230:A231"/>
    <mergeCell ref="D220:E221"/>
    <mergeCell ref="A234:A235"/>
    <mergeCell ref="E256:E257"/>
    <mergeCell ref="A250:A251"/>
    <mergeCell ref="D246:E247"/>
    <mergeCell ref="C252:C253"/>
    <mergeCell ref="F230:F231"/>
    <mergeCell ref="J270:J271"/>
    <mergeCell ref="E278:E279"/>
    <mergeCell ref="BR234:BR235"/>
    <mergeCell ref="J206:J207"/>
    <mergeCell ref="N236:N237"/>
    <mergeCell ref="J212:J213"/>
    <mergeCell ref="K208:K209"/>
    <mergeCell ref="K206:K207"/>
    <mergeCell ref="N218:N219"/>
    <mergeCell ref="M224:M225"/>
    <mergeCell ref="M214:M215"/>
    <mergeCell ref="I206:I207"/>
    <mergeCell ref="I226:I227"/>
    <mergeCell ref="J236:J237"/>
    <mergeCell ref="K230:K231"/>
    <mergeCell ref="J230:J231"/>
    <mergeCell ref="K226:K227"/>
    <mergeCell ref="I220:I221"/>
    <mergeCell ref="K240:K241"/>
    <mergeCell ref="L214:L215"/>
    <mergeCell ref="L220:L221"/>
    <mergeCell ref="J216:J217"/>
    <mergeCell ref="F218:F219"/>
    <mergeCell ref="F212:F213"/>
    <mergeCell ref="F210:F211"/>
    <mergeCell ref="H220:H221"/>
    <mergeCell ref="H218:H219"/>
    <mergeCell ref="BQ216:BQ217"/>
    <mergeCell ref="H222:H223"/>
    <mergeCell ref="J222:J223"/>
    <mergeCell ref="H234:H235"/>
    <mergeCell ref="K232:K233"/>
    <mergeCell ref="K214:K215"/>
    <mergeCell ref="K200:K201"/>
    <mergeCell ref="BR206:BR207"/>
    <mergeCell ref="BR230:BR231"/>
    <mergeCell ref="BQ244:BQ245"/>
    <mergeCell ref="BR232:BR233"/>
    <mergeCell ref="BR294:BR295"/>
    <mergeCell ref="BO262:BO263"/>
    <mergeCell ref="BO284:BO285"/>
    <mergeCell ref="L274:L275"/>
    <mergeCell ref="M276:M277"/>
    <mergeCell ref="L276:L277"/>
    <mergeCell ref="M274:M275"/>
    <mergeCell ref="M262:M263"/>
    <mergeCell ref="M264:M265"/>
    <mergeCell ref="M258:M259"/>
    <mergeCell ref="L252:L253"/>
    <mergeCell ref="L250:L251"/>
    <mergeCell ref="BP244:BP245"/>
    <mergeCell ref="K202:K203"/>
    <mergeCell ref="BQ284:BQ285"/>
    <mergeCell ref="K218:K219"/>
    <mergeCell ref="K210:K211"/>
    <mergeCell ref="K212:K213"/>
    <mergeCell ref="J224:J225"/>
    <mergeCell ref="BR216:BR217"/>
    <mergeCell ref="BP216:BP217"/>
    <mergeCell ref="BP230:BP231"/>
    <mergeCell ref="BR220:BR221"/>
    <mergeCell ref="BR222:BR223"/>
    <mergeCell ref="N208:N209"/>
    <mergeCell ref="N206:N207"/>
    <mergeCell ref="N192:N193"/>
    <mergeCell ref="N194:N195"/>
    <mergeCell ref="N202:N203"/>
    <mergeCell ref="N200:N201"/>
    <mergeCell ref="N210:N211"/>
    <mergeCell ref="BO198:BO199"/>
    <mergeCell ref="M194:M195"/>
    <mergeCell ref="BQ198:BQ199"/>
    <mergeCell ref="BR194:BR195"/>
    <mergeCell ref="BR204:BR205"/>
    <mergeCell ref="BR200:BR201"/>
    <mergeCell ref="BR192:BR193"/>
    <mergeCell ref="BN198:BN199"/>
    <mergeCell ref="BR196:BR197"/>
    <mergeCell ref="N196:N197"/>
    <mergeCell ref="N198:N199"/>
    <mergeCell ref="K216:K217"/>
    <mergeCell ref="K220:K221"/>
    <mergeCell ref="J210:J211"/>
    <mergeCell ref="BM198:BM199"/>
    <mergeCell ref="J218:J219"/>
    <mergeCell ref="BN262:BN263"/>
    <mergeCell ref="BM304:BM305"/>
    <mergeCell ref="BM262:BM263"/>
    <mergeCell ref="BM216:BM217"/>
    <mergeCell ref="BM252:BM253"/>
    <mergeCell ref="N254:N255"/>
    <mergeCell ref="N252:N253"/>
    <mergeCell ref="N230:N231"/>
    <mergeCell ref="BM230:BM231"/>
    <mergeCell ref="N266:N267"/>
    <mergeCell ref="N284:N285"/>
    <mergeCell ref="N280:N281"/>
    <mergeCell ref="N268:N269"/>
    <mergeCell ref="N270:N271"/>
    <mergeCell ref="N272:N273"/>
    <mergeCell ref="N240:N241"/>
    <mergeCell ref="N216:N217"/>
    <mergeCell ref="N302:N303"/>
    <mergeCell ref="N262:N263"/>
    <mergeCell ref="N220:N221"/>
    <mergeCell ref="BN244:BN245"/>
    <mergeCell ref="BM244:BM245"/>
    <mergeCell ref="N242:N243"/>
    <mergeCell ref="M230:M231"/>
    <mergeCell ref="M220:M221"/>
    <mergeCell ref="L254:L255"/>
    <mergeCell ref="N234:N235"/>
    <mergeCell ref="M212:M213"/>
    <mergeCell ref="M270:M271"/>
    <mergeCell ref="L230:L231"/>
    <mergeCell ref="L222:L223"/>
    <mergeCell ref="M260:M261"/>
    <mergeCell ref="M252:M253"/>
    <mergeCell ref="M242:M243"/>
    <mergeCell ref="L226:L227"/>
    <mergeCell ref="L256:L257"/>
    <mergeCell ref="M188:M189"/>
    <mergeCell ref="M210:M211"/>
    <mergeCell ref="M198:M199"/>
    <mergeCell ref="M204:M205"/>
    <mergeCell ref="M222:M223"/>
    <mergeCell ref="L208:L209"/>
    <mergeCell ref="M208:M209"/>
    <mergeCell ref="M190:M191"/>
    <mergeCell ref="BM1:BV2"/>
    <mergeCell ref="K10:K11"/>
    <mergeCell ref="M10:M11"/>
    <mergeCell ref="N10:N11"/>
    <mergeCell ref="BM10:BM11"/>
    <mergeCell ref="BN10:BN11"/>
    <mergeCell ref="BO10:BO11"/>
    <mergeCell ref="O6:R6"/>
    <mergeCell ref="H5:L5"/>
    <mergeCell ref="J10:J11"/>
    <mergeCell ref="BR24:BR25"/>
    <mergeCell ref="H8:H9"/>
    <mergeCell ref="N130:N131"/>
    <mergeCell ref="BN230:BN231"/>
    <mergeCell ref="A10:A11"/>
    <mergeCell ref="BP10:BP11"/>
    <mergeCell ref="BP304:BP305"/>
    <mergeCell ref="BN252:BN253"/>
    <mergeCell ref="K72:K73"/>
    <mergeCell ref="M98:M99"/>
    <mergeCell ref="N106:N107"/>
    <mergeCell ref="BP100:BP101"/>
    <mergeCell ref="L84:L85"/>
    <mergeCell ref="L92:L93"/>
    <mergeCell ref="L78:L79"/>
    <mergeCell ref="N96:N97"/>
    <mergeCell ref="M96:M97"/>
    <mergeCell ref="N92:N93"/>
    <mergeCell ref="BN72:BN73"/>
    <mergeCell ref="M100:M101"/>
    <mergeCell ref="L110:L111"/>
    <mergeCell ref="N78:N79"/>
    <mergeCell ref="AW6:AZ6"/>
    <mergeCell ref="BQ10:BQ11"/>
    <mergeCell ref="AN6:AR6"/>
    <mergeCell ref="AJ6:AM6"/>
    <mergeCell ref="BE6:BH6"/>
    <mergeCell ref="BA6:BD6"/>
    <mergeCell ref="O5:BL5"/>
    <mergeCell ref="A3:BV4"/>
    <mergeCell ref="M140:M141"/>
    <mergeCell ref="N140:N141"/>
    <mergeCell ref="L162:L163"/>
    <mergeCell ref="L128:L129"/>
    <mergeCell ref="M132:M133"/>
    <mergeCell ref="N132:N133"/>
    <mergeCell ref="M162:M163"/>
    <mergeCell ref="L178:L179"/>
    <mergeCell ref="BU16:BU17"/>
    <mergeCell ref="H24:H25"/>
    <mergeCell ref="K18:K19"/>
    <mergeCell ref="L134:L135"/>
    <mergeCell ref="L138:L139"/>
    <mergeCell ref="N128:N129"/>
    <mergeCell ref="F12:F13"/>
    <mergeCell ref="G12:G13"/>
    <mergeCell ref="B114:B119"/>
    <mergeCell ref="E104:E105"/>
    <mergeCell ref="E110:E111"/>
    <mergeCell ref="B102:B111"/>
    <mergeCell ref="D114:D117"/>
    <mergeCell ref="A84:A85"/>
    <mergeCell ref="A82:A83"/>
    <mergeCell ref="H80:H81"/>
    <mergeCell ref="J8:J9"/>
    <mergeCell ref="J12:J13"/>
    <mergeCell ref="H6:H7"/>
    <mergeCell ref="M5:N6"/>
    <mergeCell ref="E12:E13"/>
    <mergeCell ref="K12:K13"/>
    <mergeCell ref="B10:B11"/>
    <mergeCell ref="J6:J7"/>
    <mergeCell ref="B8:B9"/>
    <mergeCell ref="C8:E9"/>
    <mergeCell ref="C5:C7"/>
    <mergeCell ref="M8:M9"/>
    <mergeCell ref="F10:F11"/>
    <mergeCell ref="D10:E11"/>
    <mergeCell ref="H12:H13"/>
    <mergeCell ref="C12:C27"/>
    <mergeCell ref="E22:E23"/>
    <mergeCell ref="N26:N27"/>
    <mergeCell ref="H14:H15"/>
    <mergeCell ref="J18:J19"/>
    <mergeCell ref="J22:J23"/>
    <mergeCell ref="H22:H23"/>
    <mergeCell ref="J20:J21"/>
    <mergeCell ref="I24:I25"/>
    <mergeCell ref="J24:J25"/>
    <mergeCell ref="F22:F23"/>
    <mergeCell ref="M20:M21"/>
    <mergeCell ref="N20:N21"/>
    <mergeCell ref="N14:N15"/>
    <mergeCell ref="A8:A9"/>
    <mergeCell ref="C10:C11"/>
    <mergeCell ref="BR5:BV6"/>
    <mergeCell ref="BR10:BR11"/>
    <mergeCell ref="BS10:BS11"/>
    <mergeCell ref="BT10:BT11"/>
    <mergeCell ref="BU10:BU11"/>
    <mergeCell ref="BV10:BV11"/>
    <mergeCell ref="BR8:BR9"/>
    <mergeCell ref="BS8:BS9"/>
    <mergeCell ref="BT8:BT9"/>
    <mergeCell ref="BU8:BU9"/>
    <mergeCell ref="BM5:BQ6"/>
    <mergeCell ref="L14:L15"/>
    <mergeCell ref="BS14:BS15"/>
    <mergeCell ref="F18:F19"/>
    <mergeCell ref="BS18:BS19"/>
    <mergeCell ref="F16:F17"/>
    <mergeCell ref="H16:H17"/>
    <mergeCell ref="B5:B7"/>
    <mergeCell ref="F5:F7"/>
    <mergeCell ref="E5:E7"/>
    <mergeCell ref="D5:D7"/>
    <mergeCell ref="F8:F9"/>
    <mergeCell ref="A5:A7"/>
    <mergeCell ref="I8:I9"/>
    <mergeCell ref="I12:I13"/>
    <mergeCell ref="H10:H11"/>
    <mergeCell ref="S6:V6"/>
    <mergeCell ref="L6:L7"/>
    <mergeCell ref="I6:I7"/>
    <mergeCell ref="M18:M19"/>
    <mergeCell ref="BV14:BV15"/>
    <mergeCell ref="BU14:BU15"/>
    <mergeCell ref="BI6:BL6"/>
    <mergeCell ref="BV8:BV9"/>
    <mergeCell ref="I16:I17"/>
    <mergeCell ref="K14:K15"/>
    <mergeCell ref="I14:I15"/>
    <mergeCell ref="K6:K7"/>
    <mergeCell ref="W6:Z6"/>
    <mergeCell ref="J14:J15"/>
    <mergeCell ref="K16:K17"/>
    <mergeCell ref="BT16:BT17"/>
    <mergeCell ref="J16:J17"/>
    <mergeCell ref="BV16:BV17"/>
    <mergeCell ref="BU12:BU13"/>
    <mergeCell ref="BV12:BV13"/>
    <mergeCell ref="BT12:BT13"/>
    <mergeCell ref="BR12:BR13"/>
    <mergeCell ref="BS12:BS13"/>
    <mergeCell ref="BT14:BT15"/>
    <mergeCell ref="M14:M15"/>
    <mergeCell ref="L12:L13"/>
    <mergeCell ref="M12:M13"/>
    <mergeCell ref="N12:N13"/>
    <mergeCell ref="K8:K9"/>
    <mergeCell ref="I10:I11"/>
    <mergeCell ref="L10:L11"/>
    <mergeCell ref="L8:L9"/>
    <mergeCell ref="N8:N9"/>
    <mergeCell ref="AS6:AV6"/>
    <mergeCell ref="AF6:AI6"/>
    <mergeCell ref="BR16:BR17"/>
    <mergeCell ref="BS16:BS17"/>
    <mergeCell ref="F28:F29"/>
    <mergeCell ref="L18:L19"/>
    <mergeCell ref="M26:M27"/>
    <mergeCell ref="I18:I19"/>
    <mergeCell ref="M24:M25"/>
    <mergeCell ref="L24:L25"/>
    <mergeCell ref="F14:F15"/>
    <mergeCell ref="H18:H19"/>
    <mergeCell ref="L28:L29"/>
    <mergeCell ref="N24:N25"/>
    <mergeCell ref="M22:M23"/>
    <mergeCell ref="K28:K29"/>
    <mergeCell ref="N18:N19"/>
    <mergeCell ref="N22:N23"/>
    <mergeCell ref="L16:L17"/>
    <mergeCell ref="M16:M17"/>
    <mergeCell ref="N16:N17"/>
    <mergeCell ref="H20:H21"/>
    <mergeCell ref="BR14:BR15"/>
    <mergeCell ref="BR18:BR19"/>
    <mergeCell ref="BS26:BS27"/>
    <mergeCell ref="BR26:BR27"/>
    <mergeCell ref="I26:I27"/>
    <mergeCell ref="F24:F25"/>
    <mergeCell ref="BR22:BR23"/>
    <mergeCell ref="BR20:BR21"/>
    <mergeCell ref="BR28:BR29"/>
    <mergeCell ref="BS20:BS21"/>
    <mergeCell ref="H34:H35"/>
    <mergeCell ref="H32:H33"/>
    <mergeCell ref="I34:I35"/>
    <mergeCell ref="F30:F31"/>
    <mergeCell ref="J30:J31"/>
    <mergeCell ref="I20:I21"/>
    <mergeCell ref="M34:M35"/>
    <mergeCell ref="N34:N35"/>
    <mergeCell ref="J32:J33"/>
    <mergeCell ref="N32:N33"/>
    <mergeCell ref="K34:K35"/>
    <mergeCell ref="F26:F27"/>
    <mergeCell ref="H26:H27"/>
    <mergeCell ref="H28:H29"/>
    <mergeCell ref="I28:I29"/>
    <mergeCell ref="L26:L27"/>
    <mergeCell ref="L22:L23"/>
    <mergeCell ref="K22:K23"/>
    <mergeCell ref="J26:J27"/>
    <mergeCell ref="K20:K21"/>
    <mergeCell ref="M32:M33"/>
    <mergeCell ref="I32:I33"/>
    <mergeCell ref="I22:I23"/>
    <mergeCell ref="N30:N31"/>
    <mergeCell ref="I30:I31"/>
    <mergeCell ref="H30:H31"/>
    <mergeCell ref="J28:J29"/>
    <mergeCell ref="L32:L33"/>
    <mergeCell ref="F34:F35"/>
    <mergeCell ref="K32:K33"/>
    <mergeCell ref="F32:F33"/>
    <mergeCell ref="J34:J35"/>
    <mergeCell ref="BV34:BV35"/>
    <mergeCell ref="K36:K37"/>
    <mergeCell ref="BT42:BT43"/>
    <mergeCell ref="BS42:BS43"/>
    <mergeCell ref="BR44:BR45"/>
    <mergeCell ref="BS34:BS35"/>
    <mergeCell ref="BR34:BR35"/>
    <mergeCell ref="BU34:BU35"/>
    <mergeCell ref="M40:M41"/>
    <mergeCell ref="M42:M43"/>
    <mergeCell ref="K30:K31"/>
    <mergeCell ref="L20:L21"/>
    <mergeCell ref="K26:K27"/>
    <mergeCell ref="L30:L31"/>
    <mergeCell ref="N28:N29"/>
    <mergeCell ref="M30:M31"/>
    <mergeCell ref="K24:K25"/>
    <mergeCell ref="BU26:BU27"/>
    <mergeCell ref="BT32:BT33"/>
    <mergeCell ref="BU30:BU31"/>
    <mergeCell ref="BU32:BU33"/>
    <mergeCell ref="BT34:BT35"/>
    <mergeCell ref="BN30:BN31"/>
    <mergeCell ref="BO30:BO31"/>
    <mergeCell ref="BM30:BM31"/>
    <mergeCell ref="BU36:BU37"/>
    <mergeCell ref="M36:M37"/>
    <mergeCell ref="BP30:BP31"/>
    <mergeCell ref="K38:K39"/>
    <mergeCell ref="BV36:BV37"/>
    <mergeCell ref="L38:L39"/>
    <mergeCell ref="L40:L43"/>
    <mergeCell ref="H48:H49"/>
    <mergeCell ref="BR48:BR49"/>
    <mergeCell ref="N38:N39"/>
    <mergeCell ref="H44:H45"/>
    <mergeCell ref="H46:H47"/>
    <mergeCell ref="J48:J49"/>
    <mergeCell ref="BS50:BS51"/>
    <mergeCell ref="BT50:BT51"/>
    <mergeCell ref="BU50:BU51"/>
    <mergeCell ref="I36:I37"/>
    <mergeCell ref="BR36:BR37"/>
    <mergeCell ref="BS38:BS39"/>
    <mergeCell ref="BT46:BT47"/>
    <mergeCell ref="BQ36:BQ37"/>
    <mergeCell ref="BO36:BO37"/>
    <mergeCell ref="N36:N37"/>
    <mergeCell ref="BN36:BN37"/>
    <mergeCell ref="BP36:BP37"/>
    <mergeCell ref="H38:H39"/>
    <mergeCell ref="I38:I39"/>
    <mergeCell ref="M48:M49"/>
    <mergeCell ref="L46:L47"/>
    <mergeCell ref="J46:J47"/>
    <mergeCell ref="BM36:BM37"/>
    <mergeCell ref="J36:J37"/>
    <mergeCell ref="L36:L37"/>
    <mergeCell ref="BT36:BT37"/>
    <mergeCell ref="BV46:BV47"/>
    <mergeCell ref="BV38:BV39"/>
    <mergeCell ref="BU38:BU39"/>
    <mergeCell ref="BR46:BR47"/>
    <mergeCell ref="BV42:BV43"/>
    <mergeCell ref="BS44:BS45"/>
    <mergeCell ref="BS46:BS47"/>
    <mergeCell ref="BV40:BV41"/>
    <mergeCell ref="BR40:BR41"/>
    <mergeCell ref="BV44:BV45"/>
    <mergeCell ref="BS36:BS37"/>
    <mergeCell ref="A62:A63"/>
    <mergeCell ref="L70:L71"/>
    <mergeCell ref="J54:J55"/>
    <mergeCell ref="J66:J67"/>
    <mergeCell ref="L60:L61"/>
    <mergeCell ref="J68:J69"/>
    <mergeCell ref="L58:L59"/>
    <mergeCell ref="H52:H53"/>
    <mergeCell ref="D66:E67"/>
    <mergeCell ref="F58:F59"/>
    <mergeCell ref="K70:K71"/>
    <mergeCell ref="J70:J71"/>
    <mergeCell ref="F40:F41"/>
    <mergeCell ref="C38:C51"/>
    <mergeCell ref="F68:F69"/>
    <mergeCell ref="H68:H69"/>
    <mergeCell ref="H70:H71"/>
    <mergeCell ref="I70:I71"/>
    <mergeCell ref="I68:I69"/>
    <mergeCell ref="H36:H37"/>
    <mergeCell ref="I50:I51"/>
    <mergeCell ref="F38:F39"/>
    <mergeCell ref="F44:F45"/>
    <mergeCell ref="L62:L63"/>
    <mergeCell ref="F36:F37"/>
    <mergeCell ref="L34:L35"/>
    <mergeCell ref="BV52:BV53"/>
    <mergeCell ref="BV48:BV49"/>
    <mergeCell ref="BS48:BS49"/>
    <mergeCell ref="BU48:BU49"/>
    <mergeCell ref="BU46:BU47"/>
    <mergeCell ref="BT40:BT41"/>
    <mergeCell ref="BU40:BU41"/>
    <mergeCell ref="I48:I49"/>
    <mergeCell ref="L48:L49"/>
    <mergeCell ref="BT56:BT57"/>
    <mergeCell ref="BS58:BS59"/>
    <mergeCell ref="BU54:BU55"/>
    <mergeCell ref="BT58:BT59"/>
    <mergeCell ref="BT54:BT55"/>
    <mergeCell ref="BS52:BS53"/>
    <mergeCell ref="BT52:BT53"/>
    <mergeCell ref="BV50:BV51"/>
    <mergeCell ref="N42:N43"/>
    <mergeCell ref="BU44:BU45"/>
    <mergeCell ref="BT44:BT45"/>
    <mergeCell ref="BT48:BT49"/>
    <mergeCell ref="N44:N45"/>
    <mergeCell ref="L44:L45"/>
    <mergeCell ref="M46:M47"/>
    <mergeCell ref="N50:N51"/>
    <mergeCell ref="L56:L57"/>
    <mergeCell ref="M58:M59"/>
    <mergeCell ref="BR66:BR67"/>
    <mergeCell ref="N52:N53"/>
    <mergeCell ref="N58:N59"/>
    <mergeCell ref="M52:M53"/>
    <mergeCell ref="BR52:BR53"/>
    <mergeCell ref="BO52:BO53"/>
    <mergeCell ref="I52:I53"/>
    <mergeCell ref="BP52:BP53"/>
    <mergeCell ref="L52:L53"/>
    <mergeCell ref="BR56:BR57"/>
    <mergeCell ref="BS54:BS55"/>
    <mergeCell ref="J44:J45"/>
    <mergeCell ref="J38:J39"/>
    <mergeCell ref="M38:M39"/>
    <mergeCell ref="I44:I45"/>
    <mergeCell ref="K44:K45"/>
    <mergeCell ref="I46:I47"/>
    <mergeCell ref="BR42:BR43"/>
    <mergeCell ref="BM52:BM53"/>
    <mergeCell ref="BR38:BR39"/>
    <mergeCell ref="BR50:BR51"/>
    <mergeCell ref="BR54:BR55"/>
    <mergeCell ref="K56:K57"/>
    <mergeCell ref="J50:J51"/>
    <mergeCell ref="K46:K47"/>
    <mergeCell ref="K48:K49"/>
    <mergeCell ref="K52:K53"/>
    <mergeCell ref="J52:J53"/>
    <mergeCell ref="BM60:BM61"/>
    <mergeCell ref="BN60:BN61"/>
    <mergeCell ref="BQ60:BQ61"/>
    <mergeCell ref="BQ52:BQ53"/>
    <mergeCell ref="L68:L69"/>
    <mergeCell ref="BR58:BR59"/>
    <mergeCell ref="BO60:BO61"/>
    <mergeCell ref="BV54:BV55"/>
    <mergeCell ref="M54:M55"/>
    <mergeCell ref="N54:N55"/>
    <mergeCell ref="N56:N57"/>
    <mergeCell ref="C66:C67"/>
    <mergeCell ref="H56:H57"/>
    <mergeCell ref="M84:M85"/>
    <mergeCell ref="BP60:BP61"/>
    <mergeCell ref="E56:E57"/>
    <mergeCell ref="BN52:BN53"/>
    <mergeCell ref="H62:H63"/>
    <mergeCell ref="BQ66:BQ67"/>
    <mergeCell ref="BP66:BP67"/>
    <mergeCell ref="BO66:BO67"/>
    <mergeCell ref="BN66:BN67"/>
    <mergeCell ref="I62:I63"/>
    <mergeCell ref="K60:K61"/>
    <mergeCell ref="K58:K59"/>
    <mergeCell ref="I60:I61"/>
    <mergeCell ref="J58:J59"/>
    <mergeCell ref="I56:I57"/>
    <mergeCell ref="K62:K63"/>
    <mergeCell ref="M62:M63"/>
    <mergeCell ref="F60:F61"/>
    <mergeCell ref="N60:N61"/>
    <mergeCell ref="N62:N63"/>
    <mergeCell ref="M66:M67"/>
    <mergeCell ref="M56:M57"/>
    <mergeCell ref="H66:H67"/>
    <mergeCell ref="C52:C53"/>
    <mergeCell ref="F48:F49"/>
    <mergeCell ref="H50:H51"/>
    <mergeCell ref="BV66:BV67"/>
    <mergeCell ref="BR62:BR63"/>
    <mergeCell ref="BU62:BU63"/>
    <mergeCell ref="BV62:BV63"/>
    <mergeCell ref="BT62:BT63"/>
    <mergeCell ref="BS62:BS63"/>
    <mergeCell ref="BV56:BV57"/>
    <mergeCell ref="M68:M69"/>
    <mergeCell ref="N68:N69"/>
    <mergeCell ref="J62:J63"/>
    <mergeCell ref="M60:M61"/>
    <mergeCell ref="J56:J57"/>
    <mergeCell ref="L66:L67"/>
    <mergeCell ref="BS56:BS57"/>
    <mergeCell ref="BS60:BS61"/>
    <mergeCell ref="BT68:BT69"/>
    <mergeCell ref="K66:K67"/>
    <mergeCell ref="BU58:BU59"/>
    <mergeCell ref="BV68:BV69"/>
    <mergeCell ref="BM66:BM67"/>
    <mergeCell ref="BV58:BV59"/>
    <mergeCell ref="BV60:BV61"/>
    <mergeCell ref="BT60:BT61"/>
    <mergeCell ref="BU60:BU61"/>
    <mergeCell ref="BU56:BU57"/>
    <mergeCell ref="N66:N67"/>
    <mergeCell ref="BS66:BS67"/>
    <mergeCell ref="BT66:BT67"/>
    <mergeCell ref="BU66:BU67"/>
    <mergeCell ref="D68:E69"/>
    <mergeCell ref="D74:D79"/>
    <mergeCell ref="J72:J73"/>
    <mergeCell ref="L72:L73"/>
    <mergeCell ref="A48:A49"/>
    <mergeCell ref="A50:A51"/>
    <mergeCell ref="A108:A109"/>
    <mergeCell ref="D60:E61"/>
    <mergeCell ref="H60:H61"/>
    <mergeCell ref="C54:C59"/>
    <mergeCell ref="N108:N109"/>
    <mergeCell ref="A38:A39"/>
    <mergeCell ref="A12:A13"/>
    <mergeCell ref="A40:A41"/>
    <mergeCell ref="E46:E47"/>
    <mergeCell ref="E48:E49"/>
    <mergeCell ref="E38:E39"/>
    <mergeCell ref="C36:C37"/>
    <mergeCell ref="D36:E37"/>
    <mergeCell ref="A44:A45"/>
    <mergeCell ref="A36:A37"/>
    <mergeCell ref="A52:A53"/>
    <mergeCell ref="H54:H55"/>
    <mergeCell ref="F62:F63"/>
    <mergeCell ref="A16:A17"/>
    <mergeCell ref="A72:A73"/>
    <mergeCell ref="F52:F53"/>
    <mergeCell ref="M108:M109"/>
    <mergeCell ref="M50:M51"/>
    <mergeCell ref="K50:K51"/>
    <mergeCell ref="A60:A61"/>
    <mergeCell ref="A46:A47"/>
    <mergeCell ref="J186:J187"/>
    <mergeCell ref="K180:K181"/>
    <mergeCell ref="N124:N125"/>
    <mergeCell ref="BO244:BO245"/>
    <mergeCell ref="N160:N161"/>
    <mergeCell ref="BQ140:BQ141"/>
    <mergeCell ref="L246:L247"/>
    <mergeCell ref="M244:M245"/>
    <mergeCell ref="L242:L243"/>
    <mergeCell ref="D70:D71"/>
    <mergeCell ref="I54:I55"/>
    <mergeCell ref="M70:M71"/>
    <mergeCell ref="I84:I85"/>
    <mergeCell ref="L80:L81"/>
    <mergeCell ref="K68:K69"/>
    <mergeCell ref="F54:F55"/>
    <mergeCell ref="D62:E63"/>
    <mergeCell ref="K54:K55"/>
    <mergeCell ref="L82:L83"/>
    <mergeCell ref="I82:I83"/>
    <mergeCell ref="H78:H79"/>
    <mergeCell ref="F66:F67"/>
    <mergeCell ref="I66:I67"/>
    <mergeCell ref="F56:F57"/>
    <mergeCell ref="I72:I73"/>
    <mergeCell ref="H74:H75"/>
    <mergeCell ref="I74:I75"/>
    <mergeCell ref="H72:H73"/>
    <mergeCell ref="J80:J81"/>
    <mergeCell ref="K82:K83"/>
    <mergeCell ref="J78:J79"/>
    <mergeCell ref="M76:M77"/>
    <mergeCell ref="K288:K289"/>
    <mergeCell ref="L288:L289"/>
    <mergeCell ref="J292:J293"/>
    <mergeCell ref="J280:J281"/>
    <mergeCell ref="J262:J263"/>
    <mergeCell ref="BP252:BP253"/>
    <mergeCell ref="M272:M273"/>
    <mergeCell ref="L258:L259"/>
    <mergeCell ref="J316:J317"/>
    <mergeCell ref="F50:F51"/>
    <mergeCell ref="K122:K123"/>
    <mergeCell ref="K114:K115"/>
    <mergeCell ref="I168:I169"/>
    <mergeCell ref="D202:E203"/>
    <mergeCell ref="J202:J203"/>
    <mergeCell ref="BT244:BT245"/>
    <mergeCell ref="BU250:BU251"/>
    <mergeCell ref="BS236:BS237"/>
    <mergeCell ref="BS234:BS235"/>
    <mergeCell ref="BU248:BU249"/>
    <mergeCell ref="BU216:BU217"/>
    <mergeCell ref="BU232:BU233"/>
    <mergeCell ref="BR238:BR239"/>
    <mergeCell ref="BT232:BT233"/>
    <mergeCell ref="I186:I187"/>
    <mergeCell ref="K186:K187"/>
    <mergeCell ref="K164:K165"/>
    <mergeCell ref="K168:K169"/>
    <mergeCell ref="J162:J163"/>
    <mergeCell ref="I180:I181"/>
    <mergeCell ref="I164:I165"/>
    <mergeCell ref="I202:I203"/>
    <mergeCell ref="L290:L291"/>
    <mergeCell ref="BP284:BP285"/>
    <mergeCell ref="BO314:BO315"/>
    <mergeCell ref="BP262:BP263"/>
    <mergeCell ref="L284:L285"/>
    <mergeCell ref="L202:L203"/>
    <mergeCell ref="L200:L201"/>
    <mergeCell ref="M280:M281"/>
    <mergeCell ref="M278:M279"/>
    <mergeCell ref="M250:M251"/>
    <mergeCell ref="M234:M235"/>
    <mergeCell ref="L240:L241"/>
    <mergeCell ref="N308:N309"/>
    <mergeCell ref="N312:N313"/>
    <mergeCell ref="M312:M313"/>
    <mergeCell ref="M310:M311"/>
    <mergeCell ref="M306:M307"/>
    <mergeCell ref="M314:M315"/>
    <mergeCell ref="M308:M309"/>
    <mergeCell ref="M206:M207"/>
    <mergeCell ref="M246:M247"/>
    <mergeCell ref="BO252:BO253"/>
    <mergeCell ref="BO216:BO217"/>
    <mergeCell ref="BO230:BO231"/>
    <mergeCell ref="BN216:BN217"/>
    <mergeCell ref="BM284:BM285"/>
    <mergeCell ref="M268:M269"/>
    <mergeCell ref="L232:L233"/>
    <mergeCell ref="L224:L225"/>
    <mergeCell ref="L236:L237"/>
    <mergeCell ref="L218:L219"/>
    <mergeCell ref="L212:L213"/>
    <mergeCell ref="M322:M323"/>
    <mergeCell ref="M416:M417"/>
    <mergeCell ref="M386:M387"/>
    <mergeCell ref="M388:M389"/>
    <mergeCell ref="N374:N375"/>
    <mergeCell ref="M424:M425"/>
    <mergeCell ref="L238:L239"/>
    <mergeCell ref="M218:M219"/>
    <mergeCell ref="N188:N189"/>
    <mergeCell ref="M196:M197"/>
    <mergeCell ref="J232:J233"/>
    <mergeCell ref="M200:M201"/>
    <mergeCell ref="N186:N187"/>
    <mergeCell ref="M232:M233"/>
    <mergeCell ref="M202:M203"/>
    <mergeCell ref="L210:L211"/>
    <mergeCell ref="M236:M237"/>
    <mergeCell ref="K204:K205"/>
    <mergeCell ref="L206:L207"/>
    <mergeCell ref="N204:N205"/>
    <mergeCell ref="K234:K235"/>
    <mergeCell ref="K222:K223"/>
    <mergeCell ref="K258:K259"/>
    <mergeCell ref="L376:L377"/>
    <mergeCell ref="M376:M377"/>
    <mergeCell ref="K368:K369"/>
    <mergeCell ref="N332:N333"/>
    <mergeCell ref="N402:N403"/>
    <mergeCell ref="J302:J303"/>
    <mergeCell ref="J318:J319"/>
    <mergeCell ref="J296:J297"/>
    <mergeCell ref="K312:K313"/>
    <mergeCell ref="M412:M413"/>
    <mergeCell ref="M408:M409"/>
    <mergeCell ref="M380:M381"/>
    <mergeCell ref="M396:M397"/>
    <mergeCell ref="N326:N327"/>
    <mergeCell ref="N320:N321"/>
    <mergeCell ref="M332:M333"/>
    <mergeCell ref="N330:N331"/>
    <mergeCell ref="M330:M331"/>
    <mergeCell ref="M328:M329"/>
    <mergeCell ref="N322:N323"/>
    <mergeCell ref="N396:N397"/>
    <mergeCell ref="N398:N399"/>
    <mergeCell ref="M422:M423"/>
    <mergeCell ref="M434:M435"/>
    <mergeCell ref="N392:N393"/>
    <mergeCell ref="M340:M341"/>
    <mergeCell ref="M344:M345"/>
    <mergeCell ref="M336:M337"/>
    <mergeCell ref="M338:M339"/>
    <mergeCell ref="M334:M335"/>
    <mergeCell ref="M348:M349"/>
    <mergeCell ref="N354:N355"/>
    <mergeCell ref="N346:N347"/>
    <mergeCell ref="N348:N349"/>
    <mergeCell ref="N340:N341"/>
    <mergeCell ref="N420:N421"/>
    <mergeCell ref="N422:N423"/>
    <mergeCell ref="N430:N431"/>
    <mergeCell ref="N334:N335"/>
    <mergeCell ref="M432:M433"/>
    <mergeCell ref="N432:N433"/>
    <mergeCell ref="M428:M429"/>
    <mergeCell ref="N428:N429"/>
    <mergeCell ref="N344:N345"/>
    <mergeCell ref="N336:N337"/>
    <mergeCell ref="N338:N339"/>
    <mergeCell ref="N342:N343"/>
    <mergeCell ref="M358:M359"/>
    <mergeCell ref="N358:N359"/>
    <mergeCell ref="N434:N435"/>
    <mergeCell ref="N364:N365"/>
    <mergeCell ref="M370:M371"/>
    <mergeCell ref="N382:N383"/>
    <mergeCell ref="M378:M379"/>
    <mergeCell ref="M368:M369"/>
    <mergeCell ref="M360:M361"/>
    <mergeCell ref="K376:K377"/>
    <mergeCell ref="K374:K375"/>
    <mergeCell ref="M372:M373"/>
    <mergeCell ref="M414:M415"/>
    <mergeCell ref="L402:L403"/>
    <mergeCell ref="K410:K411"/>
    <mergeCell ref="L388:L389"/>
    <mergeCell ref="L386:L387"/>
    <mergeCell ref="L392:L393"/>
    <mergeCell ref="L390:L391"/>
    <mergeCell ref="K412:K413"/>
    <mergeCell ref="L412:L413"/>
    <mergeCell ref="L398:L399"/>
    <mergeCell ref="L400:L401"/>
    <mergeCell ref="K396:K397"/>
    <mergeCell ref="L396:L397"/>
    <mergeCell ref="L414:L415"/>
    <mergeCell ref="K356:K357"/>
    <mergeCell ref="M402:M403"/>
    <mergeCell ref="H366:H367"/>
    <mergeCell ref="I360:I361"/>
    <mergeCell ref="H352:H353"/>
    <mergeCell ref="N370:N371"/>
    <mergeCell ref="H370:H371"/>
    <mergeCell ref="F376:F377"/>
    <mergeCell ref="I382:I383"/>
    <mergeCell ref="H374:H375"/>
    <mergeCell ref="H372:H373"/>
    <mergeCell ref="F382:F383"/>
    <mergeCell ref="L372:L373"/>
    <mergeCell ref="K370:K371"/>
    <mergeCell ref="H362:H363"/>
    <mergeCell ref="L352:L353"/>
    <mergeCell ref="N376:N377"/>
    <mergeCell ref="M352:M353"/>
    <mergeCell ref="N356:N357"/>
    <mergeCell ref="L360:L361"/>
    <mergeCell ref="L362:L363"/>
    <mergeCell ref="N368:N369"/>
    <mergeCell ref="I368:I369"/>
    <mergeCell ref="K372:K373"/>
    <mergeCell ref="I376:I377"/>
    <mergeCell ref="K382:K383"/>
    <mergeCell ref="J382:J383"/>
    <mergeCell ref="I372:I373"/>
    <mergeCell ref="K388:K389"/>
    <mergeCell ref="L384:L385"/>
    <mergeCell ref="N388:N389"/>
    <mergeCell ref="H376:H377"/>
    <mergeCell ref="K422:K423"/>
    <mergeCell ref="L422:L423"/>
    <mergeCell ref="H426:H427"/>
    <mergeCell ref="I426:I427"/>
    <mergeCell ref="J430:J431"/>
    <mergeCell ref="K430:K431"/>
    <mergeCell ref="H430:H431"/>
    <mergeCell ref="I430:I431"/>
    <mergeCell ref="K424:K425"/>
    <mergeCell ref="I398:I399"/>
    <mergeCell ref="I384:I385"/>
    <mergeCell ref="J450:J451"/>
    <mergeCell ref="F442:F443"/>
    <mergeCell ref="E438:E439"/>
    <mergeCell ref="F440:F441"/>
    <mergeCell ref="H440:H441"/>
    <mergeCell ref="F436:F437"/>
    <mergeCell ref="H436:H437"/>
    <mergeCell ref="J436:J437"/>
    <mergeCell ref="I436:I437"/>
    <mergeCell ref="J444:J445"/>
    <mergeCell ref="F450:F451"/>
    <mergeCell ref="J448:J449"/>
    <mergeCell ref="H444:H445"/>
    <mergeCell ref="H446:H447"/>
    <mergeCell ref="I446:I447"/>
    <mergeCell ref="H448:H449"/>
    <mergeCell ref="J446:J447"/>
    <mergeCell ref="I448:I449"/>
    <mergeCell ref="H412:H413"/>
    <mergeCell ref="I412:I413"/>
    <mergeCell ref="L430:L431"/>
    <mergeCell ref="N436:N437"/>
    <mergeCell ref="M438:M439"/>
    <mergeCell ref="N438:N439"/>
    <mergeCell ref="L442:L443"/>
    <mergeCell ref="K436:K437"/>
    <mergeCell ref="H442:H443"/>
    <mergeCell ref="J434:J435"/>
    <mergeCell ref="J442:J443"/>
    <mergeCell ref="I440:I441"/>
    <mergeCell ref="L434:L435"/>
    <mergeCell ref="K440:K441"/>
    <mergeCell ref="K438:K439"/>
    <mergeCell ref="H434:H435"/>
    <mergeCell ref="I434:I435"/>
    <mergeCell ref="F434:F435"/>
    <mergeCell ref="J438:J439"/>
    <mergeCell ref="L438:L439"/>
    <mergeCell ref="F438:F439"/>
    <mergeCell ref="I438:I439"/>
    <mergeCell ref="H438:H439"/>
    <mergeCell ref="I442:I443"/>
    <mergeCell ref="M436:M437"/>
    <mergeCell ref="L436:L437"/>
    <mergeCell ref="BE454:BH454"/>
    <mergeCell ref="AF455:AI455"/>
    <mergeCell ref="AJ455:AM455"/>
    <mergeCell ref="AS455:AV455"/>
    <mergeCell ref="AW455:AZ455"/>
    <mergeCell ref="BE455:BH455"/>
    <mergeCell ref="BA455:BD455"/>
    <mergeCell ref="BA454:BD454"/>
    <mergeCell ref="L450:L451"/>
    <mergeCell ref="AF454:AI454"/>
    <mergeCell ref="J440:J441"/>
    <mergeCell ref="K442:K443"/>
    <mergeCell ref="L440:L441"/>
    <mergeCell ref="M440:M441"/>
    <mergeCell ref="K446:K447"/>
    <mergeCell ref="K450:K451"/>
    <mergeCell ref="N440:N441"/>
    <mergeCell ref="W454:AA454"/>
    <mergeCell ref="M454:N454"/>
    <mergeCell ref="O456:R456"/>
    <mergeCell ref="W456:AA456"/>
    <mergeCell ref="AB456:AE456"/>
    <mergeCell ref="AJ456:AM456"/>
    <mergeCell ref="M442:M443"/>
    <mergeCell ref="M444:M445"/>
    <mergeCell ref="L444:L445"/>
    <mergeCell ref="L446:L447"/>
    <mergeCell ref="M448:M449"/>
    <mergeCell ref="BI456:BL456"/>
    <mergeCell ref="BA456:BD456"/>
    <mergeCell ref="AJ454:AM454"/>
    <mergeCell ref="AN454:AR454"/>
    <mergeCell ref="AS454:AV454"/>
    <mergeCell ref="AW454:AZ454"/>
    <mergeCell ref="BE456:BH456"/>
    <mergeCell ref="AW456:AZ456"/>
    <mergeCell ref="AB454:AE454"/>
    <mergeCell ref="M450:M451"/>
    <mergeCell ref="N442:N443"/>
    <mergeCell ref="M446:M447"/>
    <mergeCell ref="N446:N447"/>
    <mergeCell ref="N444:N445"/>
    <mergeCell ref="S454:V454"/>
    <mergeCell ref="M456:N456"/>
    <mergeCell ref="N450:N451"/>
    <mergeCell ref="M455:N455"/>
    <mergeCell ref="O454:R454"/>
    <mergeCell ref="AS456:AV456"/>
    <mergeCell ref="AN456:AR456"/>
    <mergeCell ref="S456:V456"/>
    <mergeCell ref="AF456:AI456"/>
    <mergeCell ref="BI454:BL454"/>
    <mergeCell ref="O455:R455"/>
    <mergeCell ref="S455:V455"/>
    <mergeCell ref="W455:AA455"/>
    <mergeCell ref="AB455:AE455"/>
    <mergeCell ref="AN455:AR455"/>
    <mergeCell ref="J366:J367"/>
    <mergeCell ref="I370:I371"/>
    <mergeCell ref="J374:J375"/>
    <mergeCell ref="J370:J371"/>
    <mergeCell ref="J372:J373"/>
    <mergeCell ref="K364:K365"/>
    <mergeCell ref="I366:I367"/>
    <mergeCell ref="J344:J345"/>
    <mergeCell ref="I352:I353"/>
    <mergeCell ref="K360:K361"/>
    <mergeCell ref="K344:K345"/>
    <mergeCell ref="I344:I345"/>
    <mergeCell ref="J354:J355"/>
    <mergeCell ref="K354:K355"/>
    <mergeCell ref="I354:I355"/>
    <mergeCell ref="K346:K347"/>
    <mergeCell ref="M382:M383"/>
    <mergeCell ref="L364:L365"/>
    <mergeCell ref="M366:M367"/>
    <mergeCell ref="L366:L367"/>
    <mergeCell ref="J360:J361"/>
    <mergeCell ref="J364:J365"/>
    <mergeCell ref="I362:I363"/>
    <mergeCell ref="L448:L449"/>
    <mergeCell ref="N448:N449"/>
    <mergeCell ref="K434:K435"/>
    <mergeCell ref="BI455:BL455"/>
    <mergeCell ref="M426:M427"/>
    <mergeCell ref="N426:N427"/>
    <mergeCell ref="J426:J427"/>
    <mergeCell ref="L370:L371"/>
    <mergeCell ref="K366:K367"/>
    <mergeCell ref="M362:M363"/>
    <mergeCell ref="J334:J335"/>
    <mergeCell ref="M350:M351"/>
    <mergeCell ref="H320:H321"/>
    <mergeCell ref="H328:H329"/>
    <mergeCell ref="I330:I331"/>
    <mergeCell ref="I326:I327"/>
    <mergeCell ref="H330:H331"/>
    <mergeCell ref="I332:I333"/>
    <mergeCell ref="H326:H327"/>
    <mergeCell ref="M326:M327"/>
    <mergeCell ref="M324:M325"/>
    <mergeCell ref="H322:H323"/>
    <mergeCell ref="L332:L333"/>
    <mergeCell ref="J330:J331"/>
    <mergeCell ref="K330:K331"/>
    <mergeCell ref="L354:L355"/>
    <mergeCell ref="M354:M355"/>
    <mergeCell ref="L350:L351"/>
    <mergeCell ref="L346:L347"/>
    <mergeCell ref="J348:J349"/>
    <mergeCell ref="L348:L349"/>
    <mergeCell ref="H334:H335"/>
    <mergeCell ref="I334:I335"/>
    <mergeCell ref="K352:K353"/>
    <mergeCell ref="J352:J353"/>
    <mergeCell ref="H294:H295"/>
    <mergeCell ref="H382:H383"/>
    <mergeCell ref="D444:E445"/>
    <mergeCell ref="E440:E441"/>
    <mergeCell ref="I444:I445"/>
    <mergeCell ref="H332:H333"/>
    <mergeCell ref="I338:I339"/>
    <mergeCell ref="I342:I343"/>
    <mergeCell ref="H340:H341"/>
    <mergeCell ref="E450:E451"/>
    <mergeCell ref="E436:E437"/>
    <mergeCell ref="H450:H451"/>
    <mergeCell ref="E442:E443"/>
    <mergeCell ref="I450:I451"/>
    <mergeCell ref="H384:H385"/>
    <mergeCell ref="E380:E381"/>
    <mergeCell ref="J362:J363"/>
    <mergeCell ref="J350:J351"/>
    <mergeCell ref="H342:H343"/>
    <mergeCell ref="H344:H345"/>
    <mergeCell ref="F446:F447"/>
    <mergeCell ref="F444:F445"/>
    <mergeCell ref="J432:J433"/>
    <mergeCell ref="J428:J429"/>
    <mergeCell ref="H418:H419"/>
    <mergeCell ref="J424:J425"/>
    <mergeCell ref="H432:H433"/>
    <mergeCell ref="I432:I433"/>
    <mergeCell ref="H428:H429"/>
    <mergeCell ref="I428:I429"/>
    <mergeCell ref="H424:H425"/>
    <mergeCell ref="I424:I425"/>
    <mergeCell ref="J340:J341"/>
    <mergeCell ref="K340:K341"/>
    <mergeCell ref="M342:M343"/>
    <mergeCell ref="M346:M347"/>
    <mergeCell ref="J332:J333"/>
    <mergeCell ref="C446:C451"/>
    <mergeCell ref="C362:C363"/>
    <mergeCell ref="C364:C373"/>
    <mergeCell ref="C374:C375"/>
    <mergeCell ref="C376:C377"/>
    <mergeCell ref="C444:C445"/>
    <mergeCell ref="C378:C379"/>
    <mergeCell ref="C380:C381"/>
    <mergeCell ref="C436:C443"/>
    <mergeCell ref="C434:C435"/>
    <mergeCell ref="F328:F329"/>
    <mergeCell ref="K350:K351"/>
    <mergeCell ref="K348:K349"/>
    <mergeCell ref="K444:K445"/>
    <mergeCell ref="K448:K449"/>
    <mergeCell ref="K420:K421"/>
    <mergeCell ref="K428:K429"/>
    <mergeCell ref="L426:L427"/>
    <mergeCell ref="K426:K427"/>
    <mergeCell ref="K432:K433"/>
    <mergeCell ref="L432:L433"/>
    <mergeCell ref="L428:L429"/>
    <mergeCell ref="L420:L421"/>
    <mergeCell ref="H422:H423"/>
    <mergeCell ref="I422:I423"/>
    <mergeCell ref="J422:J423"/>
    <mergeCell ref="H356:H357"/>
    <mergeCell ref="H278:H279"/>
    <mergeCell ref="K332:K333"/>
    <mergeCell ref="K326:K327"/>
    <mergeCell ref="M316:M317"/>
    <mergeCell ref="M304:M305"/>
    <mergeCell ref="M302:M303"/>
    <mergeCell ref="M318:M319"/>
    <mergeCell ref="L318:L319"/>
    <mergeCell ref="L322:L323"/>
    <mergeCell ref="J324:J325"/>
    <mergeCell ref="L320:L321"/>
    <mergeCell ref="K308:K309"/>
    <mergeCell ref="K316:K317"/>
    <mergeCell ref="K300:K301"/>
    <mergeCell ref="L334:L335"/>
    <mergeCell ref="H282:H283"/>
    <mergeCell ref="F306:F307"/>
    <mergeCell ref="F304:F305"/>
    <mergeCell ref="F300:F301"/>
    <mergeCell ref="F284:F285"/>
    <mergeCell ref="F292:F293"/>
    <mergeCell ref="F282:F283"/>
    <mergeCell ref="J282:J283"/>
    <mergeCell ref="J300:J301"/>
    <mergeCell ref="I294:I295"/>
    <mergeCell ref="I288:I289"/>
    <mergeCell ref="H308:H309"/>
    <mergeCell ref="K284:K285"/>
    <mergeCell ref="K318:K319"/>
    <mergeCell ref="L308:L309"/>
    <mergeCell ref="L310:L311"/>
    <mergeCell ref="L314:L315"/>
    <mergeCell ref="D384:E385"/>
    <mergeCell ref="D428:E429"/>
    <mergeCell ref="F360:F361"/>
    <mergeCell ref="E372:E373"/>
    <mergeCell ref="F370:F371"/>
    <mergeCell ref="F356:F357"/>
    <mergeCell ref="F334:F335"/>
    <mergeCell ref="I340:I341"/>
    <mergeCell ref="H316:H317"/>
    <mergeCell ref="I300:I301"/>
    <mergeCell ref="I318:I319"/>
    <mergeCell ref="I310:I311"/>
    <mergeCell ref="I308:I309"/>
    <mergeCell ref="I302:I303"/>
    <mergeCell ref="I312:I313"/>
    <mergeCell ref="I306:I307"/>
    <mergeCell ref="E316:E317"/>
    <mergeCell ref="D374:E375"/>
    <mergeCell ref="F374:F375"/>
    <mergeCell ref="H350:H351"/>
    <mergeCell ref="F336:F337"/>
    <mergeCell ref="F338:F339"/>
    <mergeCell ref="F342:F343"/>
    <mergeCell ref="F346:F347"/>
    <mergeCell ref="E356:E357"/>
    <mergeCell ref="D312:E313"/>
    <mergeCell ref="H368:H369"/>
    <mergeCell ref="F366:F367"/>
    <mergeCell ref="D392:E393"/>
    <mergeCell ref="D386:E387"/>
    <mergeCell ref="D390:E391"/>
    <mergeCell ref="I346:I347"/>
    <mergeCell ref="D446:D451"/>
    <mergeCell ref="E446:E447"/>
    <mergeCell ref="D436:D443"/>
    <mergeCell ref="E448:E449"/>
    <mergeCell ref="F448:F449"/>
    <mergeCell ref="F312:F313"/>
    <mergeCell ref="F314:F315"/>
    <mergeCell ref="D314:D327"/>
    <mergeCell ref="E272:E273"/>
    <mergeCell ref="E322:E323"/>
    <mergeCell ref="F322:F323"/>
    <mergeCell ref="F326:F327"/>
    <mergeCell ref="H290:H291"/>
    <mergeCell ref="I322:I323"/>
    <mergeCell ref="H324:H325"/>
    <mergeCell ref="H314:H315"/>
    <mergeCell ref="I256:I257"/>
    <mergeCell ref="I258:I259"/>
    <mergeCell ref="I320:I321"/>
    <mergeCell ref="E358:E359"/>
    <mergeCell ref="F358:F359"/>
    <mergeCell ref="F274:F275"/>
    <mergeCell ref="E280:E281"/>
    <mergeCell ref="E320:E321"/>
    <mergeCell ref="I348:I349"/>
    <mergeCell ref="H360:H361"/>
    <mergeCell ref="D434:E435"/>
    <mergeCell ref="E360:E361"/>
    <mergeCell ref="H400:H401"/>
    <mergeCell ref="I400:I401"/>
    <mergeCell ref="H364:H365"/>
    <mergeCell ref="I356:I357"/>
    <mergeCell ref="L296:L297"/>
    <mergeCell ref="I200:I201"/>
    <mergeCell ref="I198:I199"/>
    <mergeCell ref="I232:I233"/>
    <mergeCell ref="I234:I235"/>
    <mergeCell ref="I204:I205"/>
    <mergeCell ref="J308:J309"/>
    <mergeCell ref="K224:K225"/>
    <mergeCell ref="I296:I297"/>
    <mergeCell ref="L198:L199"/>
    <mergeCell ref="L204:L205"/>
    <mergeCell ref="K236:K237"/>
    <mergeCell ref="I304:I305"/>
    <mergeCell ref="J274:J275"/>
    <mergeCell ref="L278:L279"/>
    <mergeCell ref="J288:J289"/>
    <mergeCell ref="J278:J279"/>
    <mergeCell ref="L292:L293"/>
    <mergeCell ref="I282:I283"/>
    <mergeCell ref="K198:K199"/>
    <mergeCell ref="J266:J267"/>
    <mergeCell ref="J268:J269"/>
    <mergeCell ref="I262:I263"/>
    <mergeCell ref="K272:K273"/>
    <mergeCell ref="J286:J287"/>
    <mergeCell ref="K286:K287"/>
    <mergeCell ref="L234:L235"/>
    <mergeCell ref="L216:L217"/>
    <mergeCell ref="L244:L245"/>
    <mergeCell ref="L272:L273"/>
    <mergeCell ref="I238:I239"/>
    <mergeCell ref="J198:J199"/>
    <mergeCell ref="L330:L331"/>
    <mergeCell ref="N310:N311"/>
    <mergeCell ref="N304:N305"/>
    <mergeCell ref="N314:N315"/>
    <mergeCell ref="J328:J329"/>
    <mergeCell ref="J306:J307"/>
    <mergeCell ref="J326:J327"/>
    <mergeCell ref="M282:M283"/>
    <mergeCell ref="N316:N317"/>
    <mergeCell ref="L304:L305"/>
    <mergeCell ref="J294:J295"/>
    <mergeCell ref="N296:N297"/>
    <mergeCell ref="K294:K295"/>
    <mergeCell ref="J284:J285"/>
    <mergeCell ref="J312:J313"/>
    <mergeCell ref="L324:L325"/>
    <mergeCell ref="L326:L327"/>
    <mergeCell ref="J322:J323"/>
    <mergeCell ref="M300:M301"/>
    <mergeCell ref="M294:M295"/>
    <mergeCell ref="L302:L303"/>
    <mergeCell ref="L300:L301"/>
    <mergeCell ref="M296:M297"/>
    <mergeCell ref="L286:L287"/>
    <mergeCell ref="K328:K329"/>
    <mergeCell ref="M284:M285"/>
    <mergeCell ref="K282:K283"/>
    <mergeCell ref="K314:K315"/>
    <mergeCell ref="K310:K311"/>
    <mergeCell ref="K304:K305"/>
    <mergeCell ref="K302:K303"/>
    <mergeCell ref="L328:L329"/>
    <mergeCell ref="J138:J139"/>
    <mergeCell ref="K262:K263"/>
    <mergeCell ref="K252:K253"/>
    <mergeCell ref="K160:K161"/>
    <mergeCell ref="J184:J185"/>
    <mergeCell ref="L140:L141"/>
    <mergeCell ref="J148:J149"/>
    <mergeCell ref="J150:J151"/>
    <mergeCell ref="N148:N149"/>
    <mergeCell ref="N150:N151"/>
    <mergeCell ref="N152:N153"/>
    <mergeCell ref="N154:N155"/>
    <mergeCell ref="I324:I325"/>
    <mergeCell ref="I328:I329"/>
    <mergeCell ref="K264:K265"/>
    <mergeCell ref="M254:M255"/>
    <mergeCell ref="K238:K239"/>
    <mergeCell ref="J242:J243"/>
    <mergeCell ref="J272:J273"/>
    <mergeCell ref="J256:J257"/>
    <mergeCell ref="J258:J259"/>
    <mergeCell ref="J254:J255"/>
    <mergeCell ref="J246:J247"/>
    <mergeCell ref="N292:N293"/>
    <mergeCell ref="N294:N295"/>
    <mergeCell ref="J304:J305"/>
    <mergeCell ref="K278:K279"/>
    <mergeCell ref="L312:L313"/>
    <mergeCell ref="L306:L307"/>
    <mergeCell ref="K324:K325"/>
    <mergeCell ref="I208:I209"/>
    <mergeCell ref="I252:I253"/>
    <mergeCell ref="L180:L181"/>
    <mergeCell ref="J200:J201"/>
    <mergeCell ref="N264:N265"/>
    <mergeCell ref="M240:M241"/>
    <mergeCell ref="N214:N215"/>
    <mergeCell ref="M216:M217"/>
    <mergeCell ref="M238:M239"/>
    <mergeCell ref="M226:M227"/>
    <mergeCell ref="J140:J141"/>
    <mergeCell ref="L248:L249"/>
    <mergeCell ref="M248:M249"/>
    <mergeCell ref="L264:L265"/>
    <mergeCell ref="M168:M169"/>
    <mergeCell ref="L164:L165"/>
    <mergeCell ref="M192:M193"/>
    <mergeCell ref="N190:N191"/>
    <mergeCell ref="J248:J249"/>
    <mergeCell ref="J250:J251"/>
    <mergeCell ref="L186:L187"/>
    <mergeCell ref="J204:J205"/>
    <mergeCell ref="J178:J179"/>
    <mergeCell ref="N162:N163"/>
    <mergeCell ref="J182:J183"/>
    <mergeCell ref="K182:K183"/>
    <mergeCell ref="L182:L183"/>
    <mergeCell ref="M182:M183"/>
    <mergeCell ref="N156:N157"/>
    <mergeCell ref="N158:N159"/>
    <mergeCell ref="M144:M145"/>
    <mergeCell ref="M146:M147"/>
    <mergeCell ref="N224:N225"/>
    <mergeCell ref="N232:N233"/>
    <mergeCell ref="BS80:BS81"/>
    <mergeCell ref="K90:K91"/>
    <mergeCell ref="H84:H85"/>
    <mergeCell ref="BS76:BS77"/>
    <mergeCell ref="BR76:BR77"/>
    <mergeCell ref="BR78:BR79"/>
    <mergeCell ref="N76:N77"/>
    <mergeCell ref="J96:J97"/>
    <mergeCell ref="M104:M105"/>
    <mergeCell ref="K102:K103"/>
    <mergeCell ref="I78:I79"/>
    <mergeCell ref="BR106:BR107"/>
    <mergeCell ref="BS106:BS107"/>
    <mergeCell ref="K78:K79"/>
    <mergeCell ref="BS78:BS79"/>
    <mergeCell ref="M78:M79"/>
    <mergeCell ref="L90:L91"/>
    <mergeCell ref="BS86:BS87"/>
    <mergeCell ref="BS102:BS103"/>
    <mergeCell ref="M80:M81"/>
    <mergeCell ref="J90:J91"/>
    <mergeCell ref="BR84:BR85"/>
    <mergeCell ref="BR92:BR93"/>
    <mergeCell ref="BS88:BS89"/>
    <mergeCell ref="BS84:BS85"/>
    <mergeCell ref="BR80:BR81"/>
    <mergeCell ref="M82:M83"/>
    <mergeCell ref="BM82:BM83"/>
    <mergeCell ref="BO82:BO83"/>
    <mergeCell ref="M92:M93"/>
    <mergeCell ref="H94:H95"/>
    <mergeCell ref="H96:H97"/>
    <mergeCell ref="M186:M187"/>
    <mergeCell ref="M164:M165"/>
    <mergeCell ref="N164:N165"/>
    <mergeCell ref="L136:L137"/>
    <mergeCell ref="K306:K307"/>
    <mergeCell ref="J264:J265"/>
    <mergeCell ref="K250:K251"/>
    <mergeCell ref="K248:K249"/>
    <mergeCell ref="J240:J241"/>
    <mergeCell ref="K244:K245"/>
    <mergeCell ref="J244:J245"/>
    <mergeCell ref="L160:L161"/>
    <mergeCell ref="N222:N223"/>
    <mergeCell ref="N212:N213"/>
    <mergeCell ref="K292:K293"/>
    <mergeCell ref="L168:L169"/>
    <mergeCell ref="M180:M181"/>
    <mergeCell ref="K280:K281"/>
    <mergeCell ref="K266:K267"/>
    <mergeCell ref="K246:K247"/>
    <mergeCell ref="L280:L281"/>
    <mergeCell ref="J234:J235"/>
    <mergeCell ref="K296:K297"/>
    <mergeCell ref="L294:L295"/>
    <mergeCell ref="K254:K255"/>
    <mergeCell ref="J252:J253"/>
    <mergeCell ref="K274:K275"/>
    <mergeCell ref="N138:N139"/>
    <mergeCell ref="K268:K269"/>
    <mergeCell ref="K270:K271"/>
    <mergeCell ref="L184:L185"/>
    <mergeCell ref="M148:M149"/>
    <mergeCell ref="BN120:BN121"/>
    <mergeCell ref="M134:M135"/>
    <mergeCell ref="N136:N137"/>
    <mergeCell ref="BR320:BR321"/>
    <mergeCell ref="BR210:BR211"/>
    <mergeCell ref="N182:N183"/>
    <mergeCell ref="M142:M143"/>
    <mergeCell ref="K154:K155"/>
    <mergeCell ref="L154:L155"/>
    <mergeCell ref="N176:N177"/>
    <mergeCell ref="BS276:BS277"/>
    <mergeCell ref="BS294:BS295"/>
    <mergeCell ref="BR310:BR311"/>
    <mergeCell ref="BS290:BS291"/>
    <mergeCell ref="BS308:BS309"/>
    <mergeCell ref="K96:K97"/>
    <mergeCell ref="BR160:BR161"/>
    <mergeCell ref="BR142:BR143"/>
    <mergeCell ref="BS220:BS221"/>
    <mergeCell ref="BR224:BR225"/>
    <mergeCell ref="BS286:BS287"/>
    <mergeCell ref="K148:K149"/>
    <mergeCell ref="L148:L149"/>
    <mergeCell ref="K150:K151"/>
    <mergeCell ref="L150:L151"/>
    <mergeCell ref="N144:N145"/>
    <mergeCell ref="N146:N147"/>
    <mergeCell ref="N98:N99"/>
    <mergeCell ref="BQ112:BQ113"/>
    <mergeCell ref="BR112:BR113"/>
    <mergeCell ref="M138:M139"/>
    <mergeCell ref="M184:M185"/>
    <mergeCell ref="F90:F91"/>
    <mergeCell ref="H86:H87"/>
    <mergeCell ref="I88:I89"/>
    <mergeCell ref="N86:N87"/>
    <mergeCell ref="BR90:BR91"/>
    <mergeCell ref="BR86:BR87"/>
    <mergeCell ref="J92:J93"/>
    <mergeCell ref="BO92:BO93"/>
    <mergeCell ref="I86:I87"/>
    <mergeCell ref="I94:I95"/>
    <mergeCell ref="L88:L89"/>
    <mergeCell ref="K86:K87"/>
    <mergeCell ref="N88:N89"/>
    <mergeCell ref="M90:M91"/>
    <mergeCell ref="J86:J87"/>
    <mergeCell ref="M94:M95"/>
    <mergeCell ref="BR94:BR95"/>
    <mergeCell ref="BP92:BP93"/>
    <mergeCell ref="F94:F95"/>
    <mergeCell ref="J94:J95"/>
    <mergeCell ref="BV86:BV87"/>
    <mergeCell ref="BU90:BU91"/>
    <mergeCell ref="N90:N91"/>
    <mergeCell ref="BV92:BV93"/>
    <mergeCell ref="BT94:BT95"/>
    <mergeCell ref="BS94:BS95"/>
    <mergeCell ref="BU106:BU107"/>
    <mergeCell ref="BT114:BT115"/>
    <mergeCell ref="BU114:BU115"/>
    <mergeCell ref="BV110:BV111"/>
    <mergeCell ref="BV108:BV109"/>
    <mergeCell ref="H90:H91"/>
    <mergeCell ref="H88:H89"/>
    <mergeCell ref="BR88:BR89"/>
    <mergeCell ref="BP82:BP83"/>
    <mergeCell ref="BQ82:BQ83"/>
    <mergeCell ref="H82:H83"/>
    <mergeCell ref="J84:J85"/>
    <mergeCell ref="BR82:BR83"/>
    <mergeCell ref="BS96:BS97"/>
    <mergeCell ref="BR96:BR97"/>
    <mergeCell ref="BV98:BV99"/>
    <mergeCell ref="BT102:BT103"/>
    <mergeCell ref="BT100:BT101"/>
    <mergeCell ref="BT98:BT99"/>
    <mergeCell ref="BU110:BU111"/>
    <mergeCell ref="BT90:BT91"/>
    <mergeCell ref="BU94:BU95"/>
    <mergeCell ref="BU102:BU103"/>
    <mergeCell ref="H98:H99"/>
    <mergeCell ref="J98:J99"/>
    <mergeCell ref="K110:K111"/>
    <mergeCell ref="BU86:BU87"/>
    <mergeCell ref="L94:L95"/>
    <mergeCell ref="L86:L87"/>
    <mergeCell ref="K100:K101"/>
    <mergeCell ref="K106:K107"/>
    <mergeCell ref="L96:L97"/>
    <mergeCell ref="N110:N111"/>
    <mergeCell ref="BU98:BU99"/>
    <mergeCell ref="BS108:BS109"/>
    <mergeCell ref="BU92:BU93"/>
    <mergeCell ref="M106:M107"/>
    <mergeCell ref="BN112:BN113"/>
    <mergeCell ref="BR100:BR101"/>
    <mergeCell ref="BR102:BR103"/>
    <mergeCell ref="BT108:BT109"/>
    <mergeCell ref="L108:L109"/>
    <mergeCell ref="L106:L107"/>
    <mergeCell ref="M110:M111"/>
    <mergeCell ref="M124:M125"/>
    <mergeCell ref="M102:M103"/>
    <mergeCell ref="BM140:BM141"/>
    <mergeCell ref="BN140:BN141"/>
    <mergeCell ref="M130:M131"/>
    <mergeCell ref="BM120:BM121"/>
    <mergeCell ref="N122:N123"/>
    <mergeCell ref="BT124:BT125"/>
    <mergeCell ref="BV116:BV117"/>
    <mergeCell ref="BV124:BV125"/>
    <mergeCell ref="BU122:BU123"/>
    <mergeCell ref="BV122:BV123"/>
    <mergeCell ref="BU124:BU125"/>
    <mergeCell ref="N118:N119"/>
    <mergeCell ref="N120:N121"/>
    <mergeCell ref="M114:M115"/>
    <mergeCell ref="N114:N115"/>
    <mergeCell ref="N116:N117"/>
    <mergeCell ref="M120:M121"/>
    <mergeCell ref="BO112:BO113"/>
    <mergeCell ref="M128:M129"/>
    <mergeCell ref="BU118:BU119"/>
    <mergeCell ref="BO120:BO121"/>
    <mergeCell ref="BT110:BT111"/>
    <mergeCell ref="BS120:BS121"/>
    <mergeCell ref="BR118:BR119"/>
    <mergeCell ref="M136:M137"/>
    <mergeCell ref="BU116:BU117"/>
    <mergeCell ref="BU134:BU135"/>
    <mergeCell ref="BR120:BR121"/>
    <mergeCell ref="BR122:BR123"/>
    <mergeCell ref="BT116:BT117"/>
    <mergeCell ref="BS98:BS99"/>
    <mergeCell ref="BU96:BU97"/>
    <mergeCell ref="BT96:BT97"/>
    <mergeCell ref="BR116:BR117"/>
    <mergeCell ref="BR114:BR115"/>
    <mergeCell ref="BR104:BR105"/>
    <mergeCell ref="BR110:BR111"/>
    <mergeCell ref="BT126:BT127"/>
    <mergeCell ref="BU108:BU109"/>
    <mergeCell ref="BT128:BT129"/>
    <mergeCell ref="BS136:BS137"/>
    <mergeCell ref="BR124:BR125"/>
    <mergeCell ref="BS128:BS129"/>
    <mergeCell ref="BS134:BS135"/>
    <mergeCell ref="BT118:BT119"/>
    <mergeCell ref="BR128:BR129"/>
    <mergeCell ref="BR136:BR137"/>
    <mergeCell ref="BU128:BU129"/>
    <mergeCell ref="BV104:BV105"/>
    <mergeCell ref="BT112:BT113"/>
    <mergeCell ref="BU112:BU113"/>
    <mergeCell ref="BT104:BT105"/>
    <mergeCell ref="BT106:BT107"/>
    <mergeCell ref="BV294:BV295"/>
    <mergeCell ref="BV290:BV291"/>
    <mergeCell ref="BT288:BT289"/>
    <mergeCell ref="BT274:BT275"/>
    <mergeCell ref="BU282:BU283"/>
    <mergeCell ref="BV276:BV277"/>
    <mergeCell ref="BS288:BS289"/>
    <mergeCell ref="BV236:BV237"/>
    <mergeCell ref="BV248:BV249"/>
    <mergeCell ref="BS162:BS163"/>
    <mergeCell ref="BT142:BT143"/>
    <mergeCell ref="BT162:BT163"/>
    <mergeCell ref="BT184:BT185"/>
    <mergeCell ref="BU142:BU143"/>
    <mergeCell ref="BU160:BU161"/>
    <mergeCell ref="BS200:BS201"/>
    <mergeCell ref="BS204:BS205"/>
    <mergeCell ref="BS194:BS195"/>
    <mergeCell ref="BS142:BS143"/>
    <mergeCell ref="BV206:BV207"/>
    <mergeCell ref="BT186:BT187"/>
    <mergeCell ref="BT238:BT239"/>
    <mergeCell ref="BV284:BV285"/>
    <mergeCell ref="BV118:BV119"/>
    <mergeCell ref="BV164:BV165"/>
    <mergeCell ref="BS140:BS141"/>
    <mergeCell ref="BS202:BS203"/>
    <mergeCell ref="BS212:BS213"/>
    <mergeCell ref="BS248:BS249"/>
    <mergeCell ref="BS216:BS217"/>
    <mergeCell ref="BV250:BV251"/>
    <mergeCell ref="BV242:BV243"/>
    <mergeCell ref="BS112:BS113"/>
    <mergeCell ref="BS116:BS117"/>
    <mergeCell ref="BS114:BS115"/>
    <mergeCell ref="N180:N181"/>
    <mergeCell ref="BV166:BV167"/>
    <mergeCell ref="N126:N127"/>
    <mergeCell ref="BP140:BP141"/>
    <mergeCell ref="BR242:BR243"/>
    <mergeCell ref="N238:N239"/>
    <mergeCell ref="N250:N251"/>
    <mergeCell ref="BR214:BR215"/>
    <mergeCell ref="BR212:BR213"/>
    <mergeCell ref="N244:N245"/>
    <mergeCell ref="N226:N227"/>
    <mergeCell ref="N248:N249"/>
    <mergeCell ref="N246:N247"/>
    <mergeCell ref="BR248:BR249"/>
    <mergeCell ref="BT222:BT223"/>
    <mergeCell ref="BU220:BU221"/>
    <mergeCell ref="BU204:BU205"/>
    <mergeCell ref="BO140:BO141"/>
    <mergeCell ref="N184:N185"/>
    <mergeCell ref="N178:N179"/>
    <mergeCell ref="BV132:BV133"/>
    <mergeCell ref="BS150:BS151"/>
    <mergeCell ref="BQ184:BQ185"/>
    <mergeCell ref="BR130:BR131"/>
    <mergeCell ref="BM184:BM185"/>
    <mergeCell ref="BN184:BN185"/>
    <mergeCell ref="BO184:BO185"/>
    <mergeCell ref="BV256:BV257"/>
    <mergeCell ref="BV252:BV253"/>
    <mergeCell ref="BS262:BS263"/>
    <mergeCell ref="BS186:BS187"/>
    <mergeCell ref="BR198:BR199"/>
    <mergeCell ref="BR250:BR251"/>
    <mergeCell ref="BR282:BR283"/>
    <mergeCell ref="BS446:BS447"/>
    <mergeCell ref="BT392:BT393"/>
    <mergeCell ref="BU392:BU393"/>
    <mergeCell ref="BU234:BU235"/>
    <mergeCell ref="BV240:BV241"/>
    <mergeCell ref="BS242:BS243"/>
    <mergeCell ref="BT246:BT247"/>
    <mergeCell ref="BS256:BS257"/>
    <mergeCell ref="BU246:BU247"/>
    <mergeCell ref="BV260:BV261"/>
    <mergeCell ref="BV258:BV259"/>
    <mergeCell ref="BV254:BV255"/>
    <mergeCell ref="BR254:BR255"/>
    <mergeCell ref="BR286:BR287"/>
    <mergeCell ref="BS434:BS435"/>
    <mergeCell ref="BS436:BS437"/>
    <mergeCell ref="BU434:BU435"/>
    <mergeCell ref="BU402:BU403"/>
    <mergeCell ref="BT260:BT261"/>
    <mergeCell ref="BV246:BV247"/>
    <mergeCell ref="BV266:BV267"/>
    <mergeCell ref="BS214:BS215"/>
    <mergeCell ref="BV450:BV451"/>
    <mergeCell ref="BU450:BU451"/>
    <mergeCell ref="BT450:BT451"/>
    <mergeCell ref="BT446:BT447"/>
    <mergeCell ref="BU446:BU447"/>
    <mergeCell ref="BR450:BR451"/>
    <mergeCell ref="BV448:BV449"/>
    <mergeCell ref="BR446:BR447"/>
    <mergeCell ref="BT448:BT449"/>
    <mergeCell ref="BU448:BU449"/>
    <mergeCell ref="BR394:BR395"/>
    <mergeCell ref="BR388:BR389"/>
    <mergeCell ref="BU378:BU379"/>
    <mergeCell ref="BT380:BT381"/>
    <mergeCell ref="BS442:BS443"/>
    <mergeCell ref="BR396:BR397"/>
    <mergeCell ref="BS396:BS397"/>
    <mergeCell ref="BR440:BR441"/>
    <mergeCell ref="BV444:BV445"/>
    <mergeCell ref="BV436:BV437"/>
    <mergeCell ref="BV438:BV439"/>
    <mergeCell ref="BT436:BT437"/>
    <mergeCell ref="BR382:BR383"/>
    <mergeCell ref="BS414:BS415"/>
    <mergeCell ref="BV390:BV391"/>
    <mergeCell ref="BT388:BT389"/>
    <mergeCell ref="BS388:BS389"/>
    <mergeCell ref="BU444:BU445"/>
    <mergeCell ref="BT442:BT443"/>
    <mergeCell ref="BU442:BU443"/>
    <mergeCell ref="BS450:BS451"/>
    <mergeCell ref="BV442:BV443"/>
    <mergeCell ref="BR268:BR269"/>
    <mergeCell ref="BU306:BU307"/>
    <mergeCell ref="BS224:BS225"/>
    <mergeCell ref="BT224:BT225"/>
    <mergeCell ref="BU224:BU225"/>
    <mergeCell ref="BR218:BR219"/>
    <mergeCell ref="BR266:BR267"/>
    <mergeCell ref="BS218:BS219"/>
    <mergeCell ref="BT218:BT219"/>
    <mergeCell ref="BT394:BT395"/>
    <mergeCell ref="BS232:BS233"/>
    <mergeCell ref="BS260:BS261"/>
    <mergeCell ref="BU254:BU255"/>
    <mergeCell ref="BT254:BT255"/>
    <mergeCell ref="BU266:BU267"/>
    <mergeCell ref="BT268:BT269"/>
    <mergeCell ref="BU252:BU253"/>
    <mergeCell ref="BU256:BU257"/>
    <mergeCell ref="BS252:BS253"/>
    <mergeCell ref="BS250:BS251"/>
    <mergeCell ref="BT252:BT253"/>
    <mergeCell ref="BT248:BT249"/>
    <mergeCell ref="BS292:BS293"/>
    <mergeCell ref="BS284:BS285"/>
    <mergeCell ref="BS316:BS317"/>
    <mergeCell ref="BS274:BS275"/>
    <mergeCell ref="BS270:BS271"/>
    <mergeCell ref="BS272:BS273"/>
    <mergeCell ref="BS238:BS239"/>
    <mergeCell ref="BU242:BU243"/>
    <mergeCell ref="BU262:BU263"/>
    <mergeCell ref="BR236:BR237"/>
    <mergeCell ref="BR434:BR435"/>
    <mergeCell ref="BV446:BV447"/>
    <mergeCell ref="BU440:BU441"/>
    <mergeCell ref="BT398:BT399"/>
    <mergeCell ref="BS400:BS401"/>
    <mergeCell ref="BS438:BS439"/>
    <mergeCell ref="BU360:BU361"/>
    <mergeCell ref="BT374:BT375"/>
    <mergeCell ref="BU374:BU375"/>
    <mergeCell ref="BR372:BR373"/>
    <mergeCell ref="BT276:BT277"/>
    <mergeCell ref="BT296:BT297"/>
    <mergeCell ref="BS282:BS283"/>
    <mergeCell ref="BV386:BV387"/>
    <mergeCell ref="BV360:BV361"/>
    <mergeCell ref="BV398:BV399"/>
    <mergeCell ref="BU398:BU399"/>
    <mergeCell ref="BR312:BR313"/>
    <mergeCell ref="BR318:BR319"/>
    <mergeCell ref="BV304:BV305"/>
    <mergeCell ref="BR390:BR391"/>
    <mergeCell ref="BT294:BT295"/>
    <mergeCell ref="BT302:BT303"/>
    <mergeCell ref="BS300:BS301"/>
    <mergeCell ref="BS302:BS303"/>
    <mergeCell ref="BU328:BU329"/>
    <mergeCell ref="BT320:BT321"/>
    <mergeCell ref="BT306:BT307"/>
    <mergeCell ref="BS320:BS321"/>
    <mergeCell ref="BT312:BT313"/>
    <mergeCell ref="BS306:BS307"/>
    <mergeCell ref="BS422:BS423"/>
    <mergeCell ref="M126:M127"/>
    <mergeCell ref="BR126:BR127"/>
    <mergeCell ref="L124:L125"/>
    <mergeCell ref="N134:N135"/>
    <mergeCell ref="L126:L127"/>
    <mergeCell ref="BT370:BT371"/>
    <mergeCell ref="BV224:BV225"/>
    <mergeCell ref="BV292:BV293"/>
    <mergeCell ref="BR438:BR439"/>
    <mergeCell ref="BR392:BR393"/>
    <mergeCell ref="BT270:BT271"/>
    <mergeCell ref="BT272:BT273"/>
    <mergeCell ref="BT262:BT263"/>
    <mergeCell ref="BV302:BV303"/>
    <mergeCell ref="BR316:BR317"/>
    <mergeCell ref="BS296:BS297"/>
    <mergeCell ref="BR304:BR305"/>
    <mergeCell ref="BR384:BR385"/>
    <mergeCell ref="BV262:BV263"/>
    <mergeCell ref="BS366:BS367"/>
    <mergeCell ref="BT366:BT367"/>
    <mergeCell ref="BU366:BU367"/>
    <mergeCell ref="BU244:BU245"/>
    <mergeCell ref="BU240:BU241"/>
    <mergeCell ref="BU258:BU259"/>
    <mergeCell ref="BS258:BS259"/>
    <mergeCell ref="BV268:BV269"/>
    <mergeCell ref="BV272:BV273"/>
    <mergeCell ref="BU276:BU277"/>
    <mergeCell ref="BT286:BT287"/>
    <mergeCell ref="BU288:BU289"/>
    <mergeCell ref="BU292:BU293"/>
    <mergeCell ref="O459:BL459"/>
    <mergeCell ref="O457:AA457"/>
    <mergeCell ref="AB457:AM457"/>
    <mergeCell ref="AN457:AZ457"/>
    <mergeCell ref="BA457:BL457"/>
    <mergeCell ref="BU162:BU163"/>
    <mergeCell ref="BT164:BT165"/>
    <mergeCell ref="BU164:BU165"/>
    <mergeCell ref="BU166:BU167"/>
    <mergeCell ref="BT166:BT167"/>
    <mergeCell ref="BS168:BS169"/>
    <mergeCell ref="BR164:BR165"/>
    <mergeCell ref="BS164:BS165"/>
    <mergeCell ref="BR166:BR167"/>
    <mergeCell ref="BS166:BS167"/>
    <mergeCell ref="BU290:BU291"/>
    <mergeCell ref="BS448:BS449"/>
    <mergeCell ref="O458:AM458"/>
    <mergeCell ref="BS312:BS313"/>
    <mergeCell ref="BT406:BT407"/>
    <mergeCell ref="BT220:BT221"/>
    <mergeCell ref="AN458:BL458"/>
    <mergeCell ref="BT282:BT283"/>
    <mergeCell ref="BT300:BT301"/>
    <mergeCell ref="BT396:BT397"/>
    <mergeCell ref="BU356:BU357"/>
    <mergeCell ref="BT310:BT311"/>
    <mergeCell ref="BR374:BR375"/>
    <mergeCell ref="BS380:BS381"/>
    <mergeCell ref="BR442:BR443"/>
    <mergeCell ref="BR448:BR449"/>
    <mergeCell ref="BU368:BU369"/>
    <mergeCell ref="AB6:AE6"/>
    <mergeCell ref="D340:E341"/>
    <mergeCell ref="D342:E343"/>
    <mergeCell ref="D350:E351"/>
    <mergeCell ref="D242:E243"/>
    <mergeCell ref="F220:F221"/>
    <mergeCell ref="D228:E229"/>
    <mergeCell ref="C228:C229"/>
    <mergeCell ref="F208:F209"/>
    <mergeCell ref="E58:E59"/>
    <mergeCell ref="D54:E55"/>
    <mergeCell ref="D56:D57"/>
    <mergeCell ref="D58:D59"/>
    <mergeCell ref="D64:E65"/>
    <mergeCell ref="C60:C65"/>
    <mergeCell ref="M64:M65"/>
    <mergeCell ref="N64:N65"/>
    <mergeCell ref="F80:F81"/>
    <mergeCell ref="N80:N81"/>
    <mergeCell ref="M86:M87"/>
    <mergeCell ref="C82:C91"/>
    <mergeCell ref="D334:E335"/>
    <mergeCell ref="D336:E337"/>
    <mergeCell ref="N260:N261"/>
    <mergeCell ref="F78:F79"/>
    <mergeCell ref="F86:F87"/>
    <mergeCell ref="N82:N83"/>
    <mergeCell ref="C254:C255"/>
    <mergeCell ref="D264:D271"/>
    <mergeCell ref="D272:D283"/>
    <mergeCell ref="J88:J89"/>
    <mergeCell ref="H306:H307"/>
    <mergeCell ref="C74:C79"/>
    <mergeCell ref="B74:B79"/>
    <mergeCell ref="E298:E299"/>
    <mergeCell ref="H298:H299"/>
    <mergeCell ref="I298:I299"/>
    <mergeCell ref="J298:J299"/>
    <mergeCell ref="K298:K299"/>
    <mergeCell ref="L298:L299"/>
    <mergeCell ref="M298:M299"/>
    <mergeCell ref="N298:N299"/>
    <mergeCell ref="BR298:BR299"/>
    <mergeCell ref="E178:E179"/>
    <mergeCell ref="E162:E163"/>
    <mergeCell ref="E164:E165"/>
    <mergeCell ref="E180:E181"/>
    <mergeCell ref="E166:E167"/>
    <mergeCell ref="BR292:BR293"/>
    <mergeCell ref="BR288:BR289"/>
    <mergeCell ref="BO100:BO101"/>
    <mergeCell ref="H216:H217"/>
    <mergeCell ref="H206:H207"/>
    <mergeCell ref="H280:H281"/>
    <mergeCell ref="H296:H297"/>
    <mergeCell ref="I80:I81"/>
    <mergeCell ref="K184:K185"/>
    <mergeCell ref="M178:M179"/>
    <mergeCell ref="M160:M161"/>
    <mergeCell ref="J164:J165"/>
    <mergeCell ref="J180:J181"/>
    <mergeCell ref="C184:C185"/>
    <mergeCell ref="E182:E183"/>
    <mergeCell ref="F182:F183"/>
    <mergeCell ref="D160:D175"/>
    <mergeCell ref="M166:M167"/>
    <mergeCell ref="D176:D179"/>
    <mergeCell ref="E176:E177"/>
    <mergeCell ref="I176:I177"/>
    <mergeCell ref="J176:J177"/>
    <mergeCell ref="K176:K177"/>
    <mergeCell ref="L176:L177"/>
    <mergeCell ref="M176:M177"/>
    <mergeCell ref="I160:I161"/>
    <mergeCell ref="H162:H163"/>
    <mergeCell ref="H168:H169"/>
    <mergeCell ref="F166:F167"/>
    <mergeCell ref="F164:F165"/>
    <mergeCell ref="H180:H181"/>
    <mergeCell ref="F180:F181"/>
    <mergeCell ref="E170:E171"/>
    <mergeCell ref="F170:F171"/>
    <mergeCell ref="E172:E173"/>
    <mergeCell ref="D180:D183"/>
    <mergeCell ref="F172:F173"/>
    <mergeCell ref="E174:E175"/>
    <mergeCell ref="F174:F175"/>
    <mergeCell ref="E160:E161"/>
    <mergeCell ref="F160:F161"/>
    <mergeCell ref="F176:F177"/>
    <mergeCell ref="M170:M171"/>
    <mergeCell ref="M172:M173"/>
    <mergeCell ref="M174:M175"/>
    <mergeCell ref="I166:I167"/>
    <mergeCell ref="J166:J167"/>
    <mergeCell ref="K166:K167"/>
    <mergeCell ref="E142:E143"/>
    <mergeCell ref="N142:N143"/>
    <mergeCell ref="F142:F143"/>
    <mergeCell ref="F154:F155"/>
    <mergeCell ref="E144:E145"/>
    <mergeCell ref="F144:F145"/>
    <mergeCell ref="F146:F147"/>
    <mergeCell ref="F148:F149"/>
    <mergeCell ref="F150:F151"/>
    <mergeCell ref="F152:F153"/>
    <mergeCell ref="D142:D159"/>
    <mergeCell ref="E158:E159"/>
    <mergeCell ref="E146:E149"/>
    <mergeCell ref="F158:F159"/>
    <mergeCell ref="E156:E157"/>
    <mergeCell ref="F156:F157"/>
    <mergeCell ref="H142:H143"/>
    <mergeCell ref="J158:J159"/>
    <mergeCell ref="K158:K159"/>
    <mergeCell ref="L158:L159"/>
    <mergeCell ref="E150:E155"/>
    <mergeCell ref="L142:L143"/>
    <mergeCell ref="H144:H145"/>
    <mergeCell ref="I144:I145"/>
    <mergeCell ref="J144:J145"/>
    <mergeCell ref="K144:K145"/>
    <mergeCell ref="L144:L145"/>
    <mergeCell ref="H146:H147"/>
    <mergeCell ref="I146:I147"/>
    <mergeCell ref="J146:J147"/>
    <mergeCell ref="K146:K147"/>
    <mergeCell ref="L146:L147"/>
    <mergeCell ref="M150:M151"/>
    <mergeCell ref="M152:M153"/>
    <mergeCell ref="M154:M155"/>
    <mergeCell ref="M156:M157"/>
    <mergeCell ref="M158:M159"/>
    <mergeCell ref="L152:L153"/>
    <mergeCell ref="H154:H155"/>
    <mergeCell ref="I154:I155"/>
    <mergeCell ref="J154:J155"/>
    <mergeCell ref="H156:H157"/>
    <mergeCell ref="I156:I157"/>
    <mergeCell ref="J156:J157"/>
    <mergeCell ref="K156:K157"/>
    <mergeCell ref="L156:L157"/>
    <mergeCell ref="H158:H159"/>
    <mergeCell ref="I158:I159"/>
    <mergeCell ref="L166:L167"/>
    <mergeCell ref="I150:I151"/>
    <mergeCell ref="I170:I171"/>
    <mergeCell ref="J170:J171"/>
    <mergeCell ref="K170:K171"/>
    <mergeCell ref="L170:L171"/>
    <mergeCell ref="I172:I173"/>
    <mergeCell ref="J172:J173"/>
    <mergeCell ref="K172:K173"/>
    <mergeCell ref="L172:L173"/>
    <mergeCell ref="I174:I175"/>
    <mergeCell ref="J174:J175"/>
    <mergeCell ref="K174:K175"/>
    <mergeCell ref="L174:L175"/>
    <mergeCell ref="H176:H177"/>
    <mergeCell ref="H166:H167"/>
    <mergeCell ref="E168:E169"/>
    <mergeCell ref="F168:F169"/>
    <mergeCell ref="H170:H171"/>
    <mergeCell ref="H172:H173"/>
    <mergeCell ref="H174:H175"/>
    <mergeCell ref="N168:N169"/>
    <mergeCell ref="BR132:BR133"/>
    <mergeCell ref="BS132:BS133"/>
    <mergeCell ref="BT132:BT133"/>
    <mergeCell ref="BU132:BU133"/>
    <mergeCell ref="BR144:BR145"/>
    <mergeCell ref="BR146:BR147"/>
    <mergeCell ref="BR148:BR149"/>
    <mergeCell ref="BR150:BR151"/>
    <mergeCell ref="BR152:BR153"/>
    <mergeCell ref="BR154:BR155"/>
    <mergeCell ref="BR156:BR157"/>
    <mergeCell ref="BR158:BR159"/>
    <mergeCell ref="BR170:BR171"/>
    <mergeCell ref="BR172:BR173"/>
    <mergeCell ref="BR174:BR175"/>
    <mergeCell ref="BR176:BR177"/>
    <mergeCell ref="BS144:BS145"/>
    <mergeCell ref="BS146:BS147"/>
    <mergeCell ref="BS148:BS149"/>
    <mergeCell ref="N166:N167"/>
    <mergeCell ref="N170:N171"/>
    <mergeCell ref="N172:N173"/>
    <mergeCell ref="BT170:BT171"/>
    <mergeCell ref="N174:N175"/>
    <mergeCell ref="BS152:BS153"/>
    <mergeCell ref="BS154:BS155"/>
    <mergeCell ref="BR162:BR163"/>
    <mergeCell ref="BR134:BR135"/>
    <mergeCell ref="D388:E389"/>
    <mergeCell ref="D396:E397"/>
    <mergeCell ref="D398:E399"/>
    <mergeCell ref="D394:E395"/>
    <mergeCell ref="F428:F429"/>
    <mergeCell ref="F394:F395"/>
    <mergeCell ref="F390:F391"/>
    <mergeCell ref="D432:E433"/>
    <mergeCell ref="D430:E431"/>
    <mergeCell ref="D402:E403"/>
    <mergeCell ref="D400:E401"/>
    <mergeCell ref="D404:E405"/>
    <mergeCell ref="D426:E427"/>
    <mergeCell ref="D412:E413"/>
    <mergeCell ref="D414:E415"/>
    <mergeCell ref="D418:E419"/>
    <mergeCell ref="D424:E425"/>
    <mergeCell ref="D408:E409"/>
    <mergeCell ref="D410:E411"/>
    <mergeCell ref="D422:E423"/>
    <mergeCell ref="D416:E417"/>
    <mergeCell ref="D406:E407"/>
    <mergeCell ref="F412:F413"/>
    <mergeCell ref="F396:F397"/>
    <mergeCell ref="D420:E421"/>
    <mergeCell ref="F432:F433"/>
    <mergeCell ref="F416:F417"/>
    <mergeCell ref="F418:F419"/>
    <mergeCell ref="F426:F427"/>
    <mergeCell ref="F424:F425"/>
    <mergeCell ref="F414:F415"/>
    <mergeCell ref="F420:F421"/>
    <mergeCell ref="F400:F401"/>
    <mergeCell ref="F430:F431"/>
    <mergeCell ref="F384:F385"/>
    <mergeCell ref="F422:F423"/>
    <mergeCell ref="F410:F411"/>
    <mergeCell ref="F388:F389"/>
    <mergeCell ref="F408:F409"/>
    <mergeCell ref="F398:F399"/>
    <mergeCell ref="F404:F405"/>
    <mergeCell ref="F402:F403"/>
    <mergeCell ref="F392:F393"/>
    <mergeCell ref="BR342:BR343"/>
    <mergeCell ref="BV286:BV287"/>
    <mergeCell ref="BU286:BU287"/>
    <mergeCell ref="BR398:BR399"/>
    <mergeCell ref="BR386:BR387"/>
    <mergeCell ref="BR430:BR431"/>
    <mergeCell ref="N416:N417"/>
    <mergeCell ref="BS430:BS431"/>
    <mergeCell ref="BT430:BT431"/>
    <mergeCell ref="BU430:BU431"/>
    <mergeCell ref="BV430:BV431"/>
    <mergeCell ref="BV358:BV359"/>
    <mergeCell ref="BR416:BR417"/>
    <mergeCell ref="BS416:BS417"/>
    <mergeCell ref="BT416:BT417"/>
    <mergeCell ref="BU416:BU417"/>
    <mergeCell ref="BV416:BV417"/>
    <mergeCell ref="BU294:BU295"/>
    <mergeCell ref="N414:N415"/>
    <mergeCell ref="N418:N419"/>
    <mergeCell ref="N424:N425"/>
    <mergeCell ref="N318:N319"/>
    <mergeCell ref="BM314:BM315"/>
    <mergeCell ref="N306:N307"/>
    <mergeCell ref="N380:N381"/>
    <mergeCell ref="BV368:BV369"/>
    <mergeCell ref="N386:N387"/>
    <mergeCell ref="BU424:BU425"/>
    <mergeCell ref="BV424:BV425"/>
    <mergeCell ref="BR418:BR419"/>
    <mergeCell ref="F386:F387"/>
    <mergeCell ref="BR422:BR423"/>
    <mergeCell ref="BU418:BU419"/>
    <mergeCell ref="BV418:BV419"/>
    <mergeCell ref="BR420:BR421"/>
    <mergeCell ref="BS420:BS421"/>
    <mergeCell ref="BT420:BT421"/>
    <mergeCell ref="BU420:BU421"/>
    <mergeCell ref="BV420:BV421"/>
    <mergeCell ref="BR340:BR341"/>
    <mergeCell ref="BR332:BR333"/>
    <mergeCell ref="BR380:BR381"/>
    <mergeCell ref="BU284:BU285"/>
    <mergeCell ref="BT384:BT385"/>
    <mergeCell ref="BT386:BT387"/>
    <mergeCell ref="BT376:BT377"/>
    <mergeCell ref="BR358:BR359"/>
    <mergeCell ref="BS358:BS359"/>
    <mergeCell ref="BT358:BT359"/>
    <mergeCell ref="BU358:BU359"/>
    <mergeCell ref="BV288:BV289"/>
    <mergeCell ref="BU388:BU389"/>
    <mergeCell ref="BU386:BU387"/>
    <mergeCell ref="BU380:BU381"/>
    <mergeCell ref="BT382:BT383"/>
    <mergeCell ref="BS384:BS385"/>
    <mergeCell ref="BR356:BR357"/>
    <mergeCell ref="BR370:BR371"/>
    <mergeCell ref="BR366:BR367"/>
    <mergeCell ref="A1:E2"/>
    <mergeCell ref="F1:BL1"/>
    <mergeCell ref="F2:BL2"/>
    <mergeCell ref="BV362:BV363"/>
    <mergeCell ref="BV370:BV371"/>
    <mergeCell ref="BS222:BS223"/>
    <mergeCell ref="BS226:BS227"/>
    <mergeCell ref="BT198:BT199"/>
    <mergeCell ref="BR432:BR433"/>
    <mergeCell ref="BS432:BS433"/>
    <mergeCell ref="BT432:BT433"/>
    <mergeCell ref="BU432:BU433"/>
    <mergeCell ref="BV432:BV433"/>
    <mergeCell ref="BR426:BR427"/>
    <mergeCell ref="BS426:BS427"/>
    <mergeCell ref="BT426:BT427"/>
    <mergeCell ref="BU426:BU427"/>
    <mergeCell ref="BV426:BV427"/>
    <mergeCell ref="BR428:BR429"/>
    <mergeCell ref="BS428:BS429"/>
    <mergeCell ref="BT428:BT429"/>
    <mergeCell ref="BU428:BU429"/>
    <mergeCell ref="BV428:BV429"/>
    <mergeCell ref="BR228:BR229"/>
    <mergeCell ref="BS228:BS229"/>
    <mergeCell ref="BT228:BT229"/>
    <mergeCell ref="BU228:BU229"/>
    <mergeCell ref="BV228:BV229"/>
    <mergeCell ref="BV422:BV423"/>
    <mergeCell ref="BR424:BR425"/>
    <mergeCell ref="BS424:BS425"/>
    <mergeCell ref="BT424:BT425"/>
  </mergeCells>
  <conditionalFormatting sqref="AJ661:AJ662 AJ664:AK673 AJ681:AJ685 AK466 AK657:AK662 AK681:AK682 AK684 AL560:AM560 AL655:AM673 AL675:AM677 AL681:AM685 AN468 AN470:AN488 W670:W672 W674:W684 X460 X462 X655 X657:X663 X666:X668 X670:X682 X684 Y613:Y651 Y654:Y655 Y657:Y661 Y663 Y665 Y667 Y669:AA670 Y672:AB673 Y675:AC675 Y677:AB685 Z560 Z613:AB661 Z663:Z664 Z666 AB464:AB468 AB470:AB488 AB670 AC572:AC661 AC670:AC673 AC677:AC682 AC684 AD560:AE560 AD572:AE651 AD654:AE669 AD671:AE673 AD675:AE685 AF464:AF468 AF470:AF488 AF658:AF661 AF672:AG673 AF677:AF685 AG658:AG662 AG666:AG667 AG677:AG682 AG684 AH659:AH662 AH664 AH666:AH668 AH670 AH673 AH677:AI685 AI560 AI661:AI673 AI689 AJ468:AM488 AJ657 AJ677:AK677 M460:N462 O654:P668 O670:P685 P490:P494 P496:P529 Q654:Q661 Q664:Q665 Q668:Q682 Q684:Q685 R613:T653 R657:S663 R668:S672 R674:S684 T657:W657 T659:W659 T661:U668 T670:U685 U613:U651 V613:X653 V655 V661:W662 V664:V666 V668:V685 W558:W559 W668 L454:L455 P249:T249 BL254 O490:O529 O572:AB611 O613:Q651 O102:AA102 O108:U108 AJ464:AJ466 AK464 X463:Z463 AC464:AE488 AG464:AI488 U460:W462 U464:AA467 U463:V463 AF572:AF655 S38:AH38 AF46:AG46 O50:AG50 AD102:AI102 AF675:AK675 AG655:AK655 AH565:AM565 AI659:AJ659 AB463:AM463 AI46:AK46 AJ108:AM108 AI308:AJ308 AJ302 AI292:AK292 AJ679:AP679 AN655:AP677 AL464:AN466 AJ562:AS562 AG572:AQ653 Q490:AR529 AM46:AP46 AL102:AR102 AM292:AP292 AD276 BI58:BL58 BI46:BK46 BI308:BK308 AJ460 O460:T467 Y460:AI462 AI276:AL276 Y456:AA456 M457:O458 AK460:AN461 AJ462:AM462 BA457 AN457:AN458 T275:V275 T277:V281 T276 V276 AB276 W356:Z356 T268:V271 T265:V265 O468:P471 O472:AA488 V468:AA471 BK332:BL332 AU318:AW318 AU320:AW320 AU322:AW322 AN276:BI276 AU266:AV266 AR46:BG46 AW308:BD308 AW292:BJ292 AW388:BL388 AW384:BL384 AW386:BL386 AW142:BL142 O58:BE58 R68:BH68 AJ365:BL365 AJ373:BL373 V249:BL249 O531:BL556 O110:BL110 O48:BL48 O32:BL32 O34:BL34 O118:BL118 O26:BL26 W62:BL62 Z274:BI274 AJ38:BL38 O54:BL54 S258:BL258 W286:BL286 O56:BL56 AN302:BL302 BK344:BL344 BK330:BL330 BK340:BL340 AJ50:BL50 BK334:BL334 AA264:BI264 AZ318:BG318 AZ320:BG320 AZ322:BG322 O14:P14 T267:W267 O220:AS220 S14:BL14 X64:BL64 AV220:BL220 S208:AQ208 AS208:BL208 AR358 O272:BI273 P274:V274 O283:BI283 R278:BI278 O282:BL282 O306:BL306 BK310:BL310 AA310:AL310 AN310:AY310 BA310:BI310 O310:R310 T310:Y310 AX266:AZ266 AB348:AE348 AL70:BH70 Q290:BJ290 Q178:R178 O142:S142 AB150:AC150 AE150 AD152 O452:BL453 AC334:AI334">
    <cfRule type="cellIs" dxfId="6350" priority="18417" stopIfTrue="1" operator="equal">
      <formula>"e"</formula>
    </cfRule>
    <cfRule type="cellIs" dxfId="6349" priority="18418" stopIfTrue="1" operator="equal">
      <formula>"p"</formula>
    </cfRule>
    <cfRule type="cellIs" dxfId="6348" priority="18419" stopIfTrue="1" operator="equal">
      <formula>"e"</formula>
    </cfRule>
  </conditionalFormatting>
  <conditionalFormatting sqref="AJ461 AJ567:AK567 AJ663:AK663 AK465 AK683 AK685 AN469 AN683 AN685 AO465:AP465 AO682:AP682 AQ682:AQ683 AQ685 AR682 AS465:AT465 AS682:AS685 AT682:AT683 AT685 AU684:AV684 AW461 AW567:AY567 AX465:AY465 AX683:AY683 AX685:AY685 BB465 BF465 W654:W656 W663:W667 W673 W685:X685 X461 W463 X567:Y567 X654 X656:Y656 X664:X665 X683 Y652:Y653 Y662:Z662 Y664 Y666 Y668 Y671:AB671 Y676:AC676 Z665 Z667:Z668 AA662:AA668 AA463 AB469 AB662:AC669 AC683 AC685 AD652:AE653 AD670:AE670 AF469 AF662:AF671 AG663:AG665 AG668:AG671 AG683 AG685 AH656:AI658 AH663 AH665 AH669 AH671:AH672 AI690 AJ656:AK656 AJ658 O669:P669 P495 Q662:Q663 Q666:Q667 Q683 R654:T656 R664:S667 R673:S673 R685:S685 T658:W658 T660:W660 T669:U669 U652:U656 V654 V656 V663 V667 W569 W669:X669 A454 AA372 R372:S372 W372 O249:O253 U249:U253 AK114 AK116 AO114:AP114 AO116:AP116 AR114:AS114 AZ114 AR116:AT116 BB114 BB116 Y114:Z114 Y116:Z116 AD114 AI114 P114 P116 R114:S114 R116:W116 U114:W114 AK102 AS102:AT102 BB102 AO19:AP25 AR19:AT25 AX19:AY25 AK20 Y19:Z25 AA15 AI20 P19:P25 R17:S17 R19:S25 U19:U25 W15 W19:W25 AE112:AE114 AI116 O652:Q653 O27:S29 O115:U115 AL352:AM359 AU352:AW359 X352:Y356 U255 M459:O459 G134:G135 AF656:AG657 AF372 AD20:AG20 AF114:AG114 AD116:AG116 AC352:AF359 O360:AF361 G442:G451 G10:G11 U257 AD128:AE131 AF129 AF131 G206:G213 AF676:AK676 AI660:AJ660 AH352:AJ359 Y674:AM674 O311:AK311 AJ680:AP680 AJ678:AP678 AG654:AQ654 BA19:BD25 O55:Q55 AD276 BE309:BL309 BE311:BL311 BE293:BJ297 BK345:BL345 G434:G439 G14:G21 G26:G69 O274 W274:Y274 AI276:AL276 G362:G383 G140:G141 G98:G129 G453:G454 S456:X456 S454:S455 AB454:AB456 BI454:BI456 W454:W455 G244:G281 AD22:AG22 AI22 AK22 AK24:AK25 AI24:AI25 AD24:AG25 O39:AA39 O51:AA51 Q293:R297 BK351:BL351 O275:Y275 O276:T276 V276:Y276 AB276 BA276:BI276 Q291:R291 BE303:BL303 U293:AJ297 O308:AM309 O311:Q312 AB312:AJ312 Z312 AJ467:AZ467 AN311:AZ311 AZ352:BD359 O109:BL109 O117:BL117 O47:BL47 O49:BL49 O57:BL57 O33:BL33 O35:BL35 R248:BL248 AB361:BL361 AG128:BL131 AN308:BL308 U55:BL55 AI39:BL39 AL51:BL51 BK341:BL341 U291:BK291 O265:BI265 AJ160:BL163 AJ166:BL169 AM165:BL165 O382:BJ383 O40:BL45 O268:Y273 Z269:BI275 Z268:AA268 AC268:BI268 W356:BL356 AD133:BL133 G184:G203 O8:BL9 O52:BL53 O82:BL83 O92:BL93 G304:G355 O71:BL73 AA264:BI264 O267:BI267 O434:BL435 O444:BL445 O111:BL113 O352:BL355 O362:BL364 O304:BL305 O259:BL263 O230:BL231 O198:BL199 O216:BL217 O134:BL139 AA184:BL185 W17 AA17 O59:BL61 O63:BL69 BK347:BL347 BK349:BL349 O244:BL247 O357:BL359 AN276:AT276 R278:BL278 O277:BI281 O266:T266 AR349:AR350 AO348 BK343:BL343 O98:BL101 P250:BL253 O103:BL107 AL70:BL70 G284:G301 U299:AJ301 Q299:R301 BE299:BJ301 O282:BL285 O313:BL329 O374:BL375 G160:G165 AJ171:BL171 AJ173:BL173 AJ175:BL175 AJ179:BL179 AJ181:BL183 O183:R183 Q178:R178 O182:S182 G168:G181 O176:BL177 O119:BL127">
    <cfRule type="cellIs" dxfId="6347" priority="18420" stopIfTrue="1" operator="equal">
      <formula>"E"</formula>
    </cfRule>
    <cfRule type="cellIs" dxfId="6346" priority="18421" stopIfTrue="1" operator="equal">
      <formula>"P"</formula>
    </cfRule>
  </conditionalFormatting>
  <conditionalFormatting sqref="BF58:BH58">
    <cfRule type="cellIs" dxfId="6345" priority="15101" stopIfTrue="1" operator="equal">
      <formula>"e"</formula>
    </cfRule>
    <cfRule type="cellIs" dxfId="6344" priority="15102" stopIfTrue="1" operator="equal">
      <formula>"p"</formula>
    </cfRule>
    <cfRule type="cellIs" dxfId="6343" priority="15103" stopIfTrue="1" operator="equal">
      <formula>"e"</formula>
    </cfRule>
  </conditionalFormatting>
  <conditionalFormatting sqref="O38:Q38">
    <cfRule type="cellIs" dxfId="6342" priority="15098" stopIfTrue="1" operator="equal">
      <formula>"e"</formula>
    </cfRule>
    <cfRule type="cellIs" dxfId="6341" priority="15099" stopIfTrue="1" operator="equal">
      <formula>"p"</formula>
    </cfRule>
    <cfRule type="cellIs" dxfId="6340" priority="15100" stopIfTrue="1" operator="equal">
      <formula>"e"</formula>
    </cfRule>
  </conditionalFormatting>
  <conditionalFormatting sqref="R38">
    <cfRule type="cellIs" dxfId="6339" priority="15089" stopIfTrue="1" operator="equal">
      <formula>"e"</formula>
    </cfRule>
    <cfRule type="cellIs" dxfId="6338" priority="15090" stopIfTrue="1" operator="equal">
      <formula>"p"</formula>
    </cfRule>
    <cfRule type="cellIs" dxfId="6337" priority="15091" stopIfTrue="1" operator="equal">
      <formula>"e"</formula>
    </cfRule>
  </conditionalFormatting>
  <conditionalFormatting sqref="AI38">
    <cfRule type="cellIs" dxfId="6336" priority="15086" stopIfTrue="1" operator="equal">
      <formula>"e"</formula>
    </cfRule>
    <cfRule type="cellIs" dxfId="6335" priority="15087" stopIfTrue="1" operator="equal">
      <formula>"p"</formula>
    </cfRule>
    <cfRule type="cellIs" dxfId="6334" priority="15088" stopIfTrue="1" operator="equal">
      <formula>"e"</formula>
    </cfRule>
  </conditionalFormatting>
  <conditionalFormatting sqref="Q46">
    <cfRule type="cellIs" dxfId="6333" priority="15083" stopIfTrue="1" operator="equal">
      <formula>"e"</formula>
    </cfRule>
    <cfRule type="cellIs" dxfId="6332" priority="15084" stopIfTrue="1" operator="equal">
      <formula>"p"</formula>
    </cfRule>
    <cfRule type="cellIs" dxfId="6331" priority="15085" stopIfTrue="1" operator="equal">
      <formula>"e"</formula>
    </cfRule>
  </conditionalFormatting>
  <conditionalFormatting sqref="U46">
    <cfRule type="cellIs" dxfId="6330" priority="15080" stopIfTrue="1" operator="equal">
      <formula>"e"</formula>
    </cfRule>
    <cfRule type="cellIs" dxfId="6329" priority="15081" stopIfTrue="1" operator="equal">
      <formula>"p"</formula>
    </cfRule>
    <cfRule type="cellIs" dxfId="6328" priority="15082" stopIfTrue="1" operator="equal">
      <formula>"e"</formula>
    </cfRule>
  </conditionalFormatting>
  <conditionalFormatting sqref="Z46">
    <cfRule type="cellIs" dxfId="6327" priority="15074" stopIfTrue="1" operator="equal">
      <formula>"e"</formula>
    </cfRule>
    <cfRule type="cellIs" dxfId="6326" priority="15075" stopIfTrue="1" operator="equal">
      <formula>"p"</formula>
    </cfRule>
    <cfRule type="cellIs" dxfId="6325" priority="15076" stopIfTrue="1" operator="equal">
      <formula>"e"</formula>
    </cfRule>
  </conditionalFormatting>
  <conditionalFormatting sqref="AE46">
    <cfRule type="cellIs" dxfId="6324" priority="15071" stopIfTrue="1" operator="equal">
      <formula>"e"</formula>
    </cfRule>
    <cfRule type="cellIs" dxfId="6323" priority="15072" stopIfTrue="1" operator="equal">
      <formula>"p"</formula>
    </cfRule>
    <cfRule type="cellIs" dxfId="6322" priority="15073" stopIfTrue="1" operator="equal">
      <formula>"e"</formula>
    </cfRule>
  </conditionalFormatting>
  <conditionalFormatting sqref="AH46">
    <cfRule type="cellIs" dxfId="6321" priority="15068" stopIfTrue="1" operator="equal">
      <formula>"e"</formula>
    </cfRule>
    <cfRule type="cellIs" dxfId="6320" priority="15069" stopIfTrue="1" operator="equal">
      <formula>"p"</formula>
    </cfRule>
    <cfRule type="cellIs" dxfId="6319" priority="15070" stopIfTrue="1" operator="equal">
      <formula>"e"</formula>
    </cfRule>
  </conditionalFormatting>
  <conditionalFormatting sqref="AH50:AI50">
    <cfRule type="cellIs" dxfId="6318" priority="15065" stopIfTrue="1" operator="equal">
      <formula>"e"</formula>
    </cfRule>
    <cfRule type="cellIs" dxfId="6317" priority="15066" stopIfTrue="1" operator="equal">
      <formula>"p"</formula>
    </cfRule>
    <cfRule type="cellIs" dxfId="6316" priority="15067" stopIfTrue="1" operator="equal">
      <formula>"e"</formula>
    </cfRule>
  </conditionalFormatting>
  <conditionalFormatting sqref="AL46">
    <cfRule type="cellIs" dxfId="6315" priority="15059" stopIfTrue="1" operator="equal">
      <formula>"e"</formula>
    </cfRule>
    <cfRule type="cellIs" dxfId="6314" priority="15060" stopIfTrue="1" operator="equal">
      <formula>"p"</formula>
    </cfRule>
    <cfRule type="cellIs" dxfId="6313" priority="15061" stopIfTrue="1" operator="equal">
      <formula>"e"</formula>
    </cfRule>
  </conditionalFormatting>
  <conditionalFormatting sqref="AQ46">
    <cfRule type="cellIs" dxfId="6312" priority="15056" stopIfTrue="1" operator="equal">
      <formula>"e"</formula>
    </cfRule>
    <cfRule type="cellIs" dxfId="6311" priority="15057" stopIfTrue="1" operator="equal">
      <formula>"p"</formula>
    </cfRule>
    <cfRule type="cellIs" dxfId="6310" priority="15058" stopIfTrue="1" operator="equal">
      <formula>"e"</formula>
    </cfRule>
  </conditionalFormatting>
  <conditionalFormatting sqref="BH46">
    <cfRule type="cellIs" dxfId="6309" priority="15044" stopIfTrue="1" operator="equal">
      <formula>"e"</formula>
    </cfRule>
    <cfRule type="cellIs" dxfId="6308" priority="15045" stopIfTrue="1" operator="equal">
      <formula>"p"</formula>
    </cfRule>
    <cfRule type="cellIs" dxfId="6307" priority="15046" stopIfTrue="1" operator="equal">
      <formula>"e"</formula>
    </cfRule>
  </conditionalFormatting>
  <conditionalFormatting sqref="BL46">
    <cfRule type="cellIs" dxfId="6306" priority="15041" stopIfTrue="1" operator="equal">
      <formula>"e"</formula>
    </cfRule>
    <cfRule type="cellIs" dxfId="6305" priority="15042" stopIfTrue="1" operator="equal">
      <formula>"p"</formula>
    </cfRule>
    <cfRule type="cellIs" dxfId="6304" priority="15043" stopIfTrue="1" operator="equal">
      <formula>"e"</formula>
    </cfRule>
  </conditionalFormatting>
  <conditionalFormatting sqref="O46:P46">
    <cfRule type="cellIs" dxfId="6303" priority="15038" stopIfTrue="1" operator="equal">
      <formula>"e"</formula>
    </cfRule>
    <cfRule type="cellIs" dxfId="6302" priority="15039" stopIfTrue="1" operator="equal">
      <formula>"p"</formula>
    </cfRule>
    <cfRule type="cellIs" dxfId="6301" priority="15040" stopIfTrue="1" operator="equal">
      <formula>"e"</formula>
    </cfRule>
  </conditionalFormatting>
  <conditionalFormatting sqref="R46:T46">
    <cfRule type="cellIs" dxfId="6300" priority="15035" stopIfTrue="1" operator="equal">
      <formula>"e"</formula>
    </cfRule>
    <cfRule type="cellIs" dxfId="6299" priority="15036" stopIfTrue="1" operator="equal">
      <formula>"p"</formula>
    </cfRule>
    <cfRule type="cellIs" dxfId="6298" priority="15037" stopIfTrue="1" operator="equal">
      <formula>"e"</formula>
    </cfRule>
  </conditionalFormatting>
  <conditionalFormatting sqref="V46:Y46">
    <cfRule type="cellIs" dxfId="6297" priority="15032" stopIfTrue="1" operator="equal">
      <formula>"e"</formula>
    </cfRule>
    <cfRule type="cellIs" dxfId="6296" priority="15033" stopIfTrue="1" operator="equal">
      <formula>"p"</formula>
    </cfRule>
    <cfRule type="cellIs" dxfId="6295" priority="15034" stopIfTrue="1" operator="equal">
      <formula>"e"</formula>
    </cfRule>
  </conditionalFormatting>
  <conditionalFormatting sqref="AA46:AD46">
    <cfRule type="cellIs" dxfId="6294" priority="15029" stopIfTrue="1" operator="equal">
      <formula>"e"</formula>
    </cfRule>
    <cfRule type="cellIs" dxfId="6293" priority="15030" stopIfTrue="1" operator="equal">
      <formula>"p"</formula>
    </cfRule>
    <cfRule type="cellIs" dxfId="6292" priority="15031" stopIfTrue="1" operator="equal">
      <formula>"e"</formula>
    </cfRule>
  </conditionalFormatting>
  <conditionalFormatting sqref="V62">
    <cfRule type="cellIs" dxfId="6291" priority="14935" stopIfTrue="1" operator="equal">
      <formula>"e"</formula>
    </cfRule>
    <cfRule type="cellIs" dxfId="6290" priority="14936" stopIfTrue="1" operator="equal">
      <formula>"p"</formula>
    </cfRule>
    <cfRule type="cellIs" dxfId="6289" priority="14937" stopIfTrue="1" operator="equal">
      <formula>"e"</formula>
    </cfRule>
  </conditionalFormatting>
  <conditionalFormatting sqref="T62">
    <cfRule type="cellIs" dxfId="6288" priority="14932" stopIfTrue="1" operator="equal">
      <formula>"e"</formula>
    </cfRule>
    <cfRule type="cellIs" dxfId="6287" priority="14933" stopIfTrue="1" operator="equal">
      <formula>"p"</formula>
    </cfRule>
    <cfRule type="cellIs" dxfId="6286" priority="14934" stopIfTrue="1" operator="equal">
      <formula>"e"</formula>
    </cfRule>
  </conditionalFormatting>
  <conditionalFormatting sqref="U62">
    <cfRule type="cellIs" dxfId="6285" priority="14929" stopIfTrue="1" operator="equal">
      <formula>"e"</formula>
    </cfRule>
    <cfRule type="cellIs" dxfId="6284" priority="14930" stopIfTrue="1" operator="equal">
      <formula>"p"</formula>
    </cfRule>
    <cfRule type="cellIs" dxfId="6283" priority="14931" stopIfTrue="1" operator="equal">
      <formula>"e"</formula>
    </cfRule>
  </conditionalFormatting>
  <conditionalFormatting sqref="O62:S62">
    <cfRule type="cellIs" dxfId="6282" priority="14923" stopIfTrue="1" operator="equal">
      <formula>"e"</formula>
    </cfRule>
    <cfRule type="cellIs" dxfId="6281" priority="14924" stopIfTrue="1" operator="equal">
      <formula>"p"</formula>
    </cfRule>
    <cfRule type="cellIs" dxfId="6280" priority="14925" stopIfTrue="1" operator="equal">
      <formula>"e"</formula>
    </cfRule>
  </conditionalFormatting>
  <conditionalFormatting sqref="V108">
    <cfRule type="cellIs" dxfId="6279" priority="14836" stopIfTrue="1" operator="equal">
      <formula>"e"</formula>
    </cfRule>
    <cfRule type="cellIs" dxfId="6278" priority="14837" stopIfTrue="1" operator="equal">
      <formula>"p"</formula>
    </cfRule>
    <cfRule type="cellIs" dxfId="6277" priority="14838" stopIfTrue="1" operator="equal">
      <formula>"e"</formula>
    </cfRule>
  </conditionalFormatting>
  <conditionalFormatting sqref="AA108">
    <cfRule type="cellIs" dxfId="6276" priority="14833" stopIfTrue="1" operator="equal">
      <formula>"e"</formula>
    </cfRule>
    <cfRule type="cellIs" dxfId="6275" priority="14834" stopIfTrue="1" operator="equal">
      <formula>"p"</formula>
    </cfRule>
    <cfRule type="cellIs" dxfId="6274" priority="14835" stopIfTrue="1" operator="equal">
      <formula>"e"</formula>
    </cfRule>
  </conditionalFormatting>
  <conditionalFormatting sqref="AB102">
    <cfRule type="cellIs" dxfId="6273" priority="14830" stopIfTrue="1" operator="equal">
      <formula>"e"</formula>
    </cfRule>
    <cfRule type="cellIs" dxfId="6272" priority="14831" stopIfTrue="1" operator="equal">
      <formula>"p"</formula>
    </cfRule>
    <cfRule type="cellIs" dxfId="6271" priority="14832" stopIfTrue="1" operator="equal">
      <formula>"e"</formula>
    </cfRule>
  </conditionalFormatting>
  <conditionalFormatting sqref="AC102">
    <cfRule type="cellIs" dxfId="6270" priority="14827" stopIfTrue="1" operator="equal">
      <formula>"e"</formula>
    </cfRule>
    <cfRule type="cellIs" dxfId="6269" priority="14828" stopIfTrue="1" operator="equal">
      <formula>"p"</formula>
    </cfRule>
    <cfRule type="cellIs" dxfId="6268" priority="14829" stopIfTrue="1" operator="equal">
      <formula>"e"</formula>
    </cfRule>
  </conditionalFormatting>
  <conditionalFormatting sqref="AI108">
    <cfRule type="cellIs" dxfId="6267" priority="14824" stopIfTrue="1" operator="equal">
      <formula>"e"</formula>
    </cfRule>
    <cfRule type="cellIs" dxfId="6266" priority="14825" stopIfTrue="1" operator="equal">
      <formula>"p"</formula>
    </cfRule>
    <cfRule type="cellIs" dxfId="6265" priority="14826" stopIfTrue="1" operator="equal">
      <formula>"e"</formula>
    </cfRule>
  </conditionalFormatting>
  <conditionalFormatting sqref="AJ102">
    <cfRule type="cellIs" dxfId="6264" priority="14815" stopIfTrue="1" operator="equal">
      <formula>"e"</formula>
    </cfRule>
    <cfRule type="cellIs" dxfId="6263" priority="14816" stopIfTrue="1" operator="equal">
      <formula>"p"</formula>
    </cfRule>
    <cfRule type="cellIs" dxfId="6262" priority="14817" stopIfTrue="1" operator="equal">
      <formula>"e"</formula>
    </cfRule>
  </conditionalFormatting>
  <conditionalFormatting sqref="AW102">
    <cfRule type="cellIs" dxfId="6261" priority="14806" stopIfTrue="1" operator="equal">
      <formula>"e"</formula>
    </cfRule>
    <cfRule type="cellIs" dxfId="6260" priority="14807" stopIfTrue="1" operator="equal">
      <formula>"p"</formula>
    </cfRule>
    <cfRule type="cellIs" dxfId="6259" priority="14808" stopIfTrue="1" operator="equal">
      <formula>"e"</formula>
    </cfRule>
  </conditionalFormatting>
  <conditionalFormatting sqref="AX102:AY102">
    <cfRule type="cellIs" dxfId="6258" priority="14803" stopIfTrue="1" operator="equal">
      <formula>"e"</formula>
    </cfRule>
    <cfRule type="cellIs" dxfId="6257" priority="14804" stopIfTrue="1" operator="equal">
      <formula>"p"</formula>
    </cfRule>
    <cfRule type="cellIs" dxfId="6256" priority="14805" stopIfTrue="1" operator="equal">
      <formula>"e"</formula>
    </cfRule>
  </conditionalFormatting>
  <conditionalFormatting sqref="BA102">
    <cfRule type="cellIs" dxfId="6255" priority="14800" stopIfTrue="1" operator="equal">
      <formula>"e"</formula>
    </cfRule>
    <cfRule type="cellIs" dxfId="6254" priority="14801" stopIfTrue="1" operator="equal">
      <formula>"p"</formula>
    </cfRule>
    <cfRule type="cellIs" dxfId="6253" priority="14802" stopIfTrue="1" operator="equal">
      <formula>"e"</formula>
    </cfRule>
  </conditionalFormatting>
  <conditionalFormatting sqref="BE102">
    <cfRule type="cellIs" dxfId="6252" priority="14791" stopIfTrue="1" operator="equal">
      <formula>"e"</formula>
    </cfRule>
    <cfRule type="cellIs" dxfId="6251" priority="14792" stopIfTrue="1" operator="equal">
      <formula>"p"</formula>
    </cfRule>
    <cfRule type="cellIs" dxfId="6250" priority="14793" stopIfTrue="1" operator="equal">
      <formula>"e"</formula>
    </cfRule>
  </conditionalFormatting>
  <conditionalFormatting sqref="BF102">
    <cfRule type="cellIs" dxfId="6249" priority="14788" stopIfTrue="1" operator="equal">
      <formula>"e"</formula>
    </cfRule>
    <cfRule type="cellIs" dxfId="6248" priority="14789" stopIfTrue="1" operator="equal">
      <formula>"p"</formula>
    </cfRule>
    <cfRule type="cellIs" dxfId="6247" priority="14790" stopIfTrue="1" operator="equal">
      <formula>"e"</formula>
    </cfRule>
  </conditionalFormatting>
  <conditionalFormatting sqref="BJ102">
    <cfRule type="cellIs" dxfId="6246" priority="14782" stopIfTrue="1" operator="equal">
      <formula>"e"</formula>
    </cfRule>
    <cfRule type="cellIs" dxfId="6245" priority="14783" stopIfTrue="1" operator="equal">
      <formula>"p"</formula>
    </cfRule>
    <cfRule type="cellIs" dxfId="6244" priority="14784" stopIfTrue="1" operator="equal">
      <formula>"e"</formula>
    </cfRule>
  </conditionalFormatting>
  <conditionalFormatting sqref="BI102">
    <cfRule type="cellIs" dxfId="6243" priority="14779" stopIfTrue="1" operator="equal">
      <formula>"e"</formula>
    </cfRule>
    <cfRule type="cellIs" dxfId="6242" priority="14780" stopIfTrue="1" operator="equal">
      <formula>"p"</formula>
    </cfRule>
    <cfRule type="cellIs" dxfId="6241" priority="14781" stopIfTrue="1" operator="equal">
      <formula>"e"</formula>
    </cfRule>
  </conditionalFormatting>
  <conditionalFormatting sqref="AU102:AV102">
    <cfRule type="cellIs" dxfId="6240" priority="14755" stopIfTrue="1" operator="equal">
      <formula>"e"</formula>
    </cfRule>
    <cfRule type="cellIs" dxfId="6239" priority="14756" stopIfTrue="1" operator="equal">
      <formula>"p"</formula>
    </cfRule>
    <cfRule type="cellIs" dxfId="6238" priority="14757" stopIfTrue="1" operator="equal">
      <formula>"e"</formula>
    </cfRule>
  </conditionalFormatting>
  <conditionalFormatting sqref="AZ102">
    <cfRule type="cellIs" dxfId="6237" priority="14752" stopIfTrue="1" operator="equal">
      <formula>"e"</formula>
    </cfRule>
    <cfRule type="cellIs" dxfId="6236" priority="14753" stopIfTrue="1" operator="equal">
      <formula>"p"</formula>
    </cfRule>
    <cfRule type="cellIs" dxfId="6235" priority="14754" stopIfTrue="1" operator="equal">
      <formula>"e"</formula>
    </cfRule>
  </conditionalFormatting>
  <conditionalFormatting sqref="BC102:BD102">
    <cfRule type="cellIs" dxfId="6234" priority="14749" stopIfTrue="1" operator="equal">
      <formula>"e"</formula>
    </cfRule>
    <cfRule type="cellIs" dxfId="6233" priority="14750" stopIfTrue="1" operator="equal">
      <formula>"p"</formula>
    </cfRule>
    <cfRule type="cellIs" dxfId="6232" priority="14751" stopIfTrue="1" operator="equal">
      <formula>"e"</formula>
    </cfRule>
  </conditionalFormatting>
  <conditionalFormatting sqref="BG102:BH102">
    <cfRule type="cellIs" dxfId="6231" priority="14746" stopIfTrue="1" operator="equal">
      <formula>"e"</formula>
    </cfRule>
    <cfRule type="cellIs" dxfId="6230" priority="14747" stopIfTrue="1" operator="equal">
      <formula>"p"</formula>
    </cfRule>
    <cfRule type="cellIs" dxfId="6229" priority="14748" stopIfTrue="1" operator="equal">
      <formula>"e"</formula>
    </cfRule>
  </conditionalFormatting>
  <conditionalFormatting sqref="BK102:BL102">
    <cfRule type="cellIs" dxfId="6228" priority="14743" stopIfTrue="1" operator="equal">
      <formula>"e"</formula>
    </cfRule>
    <cfRule type="cellIs" dxfId="6227" priority="14744" stopIfTrue="1" operator="equal">
      <formula>"p"</formula>
    </cfRule>
    <cfRule type="cellIs" dxfId="6226" priority="14745" stopIfTrue="1" operator="equal">
      <formula>"e"</formula>
    </cfRule>
  </conditionalFormatting>
  <conditionalFormatting sqref="W108:Z108">
    <cfRule type="cellIs" dxfId="6225" priority="14737" stopIfTrue="1" operator="equal">
      <formula>"e"</formula>
    </cfRule>
    <cfRule type="cellIs" dxfId="6224" priority="14738" stopIfTrue="1" operator="equal">
      <formula>"p"</formula>
    </cfRule>
    <cfRule type="cellIs" dxfId="6223" priority="14739" stopIfTrue="1" operator="equal">
      <formula>"e"</formula>
    </cfRule>
  </conditionalFormatting>
  <conditionalFormatting sqref="AB108:AE108">
    <cfRule type="cellIs" dxfId="6222" priority="14734" stopIfTrue="1" operator="equal">
      <formula>"e"</formula>
    </cfRule>
    <cfRule type="cellIs" dxfId="6221" priority="14735" stopIfTrue="1" operator="equal">
      <formula>"p"</formula>
    </cfRule>
    <cfRule type="cellIs" dxfId="6220" priority="14736" stopIfTrue="1" operator="equal">
      <formula>"e"</formula>
    </cfRule>
  </conditionalFormatting>
  <conditionalFormatting sqref="AF108:AH108">
    <cfRule type="cellIs" dxfId="6219" priority="14731" stopIfTrue="1" operator="equal">
      <formula>"e"</formula>
    </cfRule>
    <cfRule type="cellIs" dxfId="6218" priority="14732" stopIfTrue="1" operator="equal">
      <formula>"p"</formula>
    </cfRule>
    <cfRule type="cellIs" dxfId="6217" priority="14733" stopIfTrue="1" operator="equal">
      <formula>"e"</formula>
    </cfRule>
  </conditionalFormatting>
  <conditionalFormatting sqref="AN108:AR108">
    <cfRule type="cellIs" dxfId="6216" priority="14725" stopIfTrue="1" operator="equal">
      <formula>"e"</formula>
    </cfRule>
    <cfRule type="cellIs" dxfId="6215" priority="14726" stopIfTrue="1" operator="equal">
      <formula>"p"</formula>
    </cfRule>
    <cfRule type="cellIs" dxfId="6214" priority="14727" stopIfTrue="1" operator="equal">
      <formula>"e"</formula>
    </cfRule>
  </conditionalFormatting>
  <conditionalFormatting sqref="AS108:AV108">
    <cfRule type="cellIs" dxfId="6213" priority="14722" stopIfTrue="1" operator="equal">
      <formula>"e"</formula>
    </cfRule>
    <cfRule type="cellIs" dxfId="6212" priority="14723" stopIfTrue="1" operator="equal">
      <formula>"p"</formula>
    </cfRule>
    <cfRule type="cellIs" dxfId="6211" priority="14724" stopIfTrue="1" operator="equal">
      <formula>"e"</formula>
    </cfRule>
  </conditionalFormatting>
  <conditionalFormatting sqref="AW108:AZ108">
    <cfRule type="cellIs" dxfId="6210" priority="14719" stopIfTrue="1" operator="equal">
      <formula>"e"</formula>
    </cfRule>
    <cfRule type="cellIs" dxfId="6209" priority="14720" stopIfTrue="1" operator="equal">
      <formula>"p"</formula>
    </cfRule>
    <cfRule type="cellIs" dxfId="6208" priority="14721" stopIfTrue="1" operator="equal">
      <formula>"e"</formula>
    </cfRule>
  </conditionalFormatting>
  <conditionalFormatting sqref="BA108:BD108">
    <cfRule type="cellIs" dxfId="6207" priority="14716" stopIfTrue="1" operator="equal">
      <formula>"e"</formula>
    </cfRule>
    <cfRule type="cellIs" dxfId="6206" priority="14717" stopIfTrue="1" operator="equal">
      <formula>"p"</formula>
    </cfRule>
    <cfRule type="cellIs" dxfId="6205" priority="14718" stopIfTrue="1" operator="equal">
      <formula>"e"</formula>
    </cfRule>
  </conditionalFormatting>
  <conditionalFormatting sqref="BE108:BH108">
    <cfRule type="cellIs" dxfId="6204" priority="14713" stopIfTrue="1" operator="equal">
      <formula>"e"</formula>
    </cfRule>
    <cfRule type="cellIs" dxfId="6203" priority="14714" stopIfTrue="1" operator="equal">
      <formula>"p"</formula>
    </cfRule>
    <cfRule type="cellIs" dxfId="6202" priority="14715" stopIfTrue="1" operator="equal">
      <formula>"e"</formula>
    </cfRule>
  </conditionalFormatting>
  <conditionalFormatting sqref="BI108:BL108">
    <cfRule type="cellIs" dxfId="6201" priority="14710" stopIfTrue="1" operator="equal">
      <formula>"e"</formula>
    </cfRule>
    <cfRule type="cellIs" dxfId="6200" priority="14711" stopIfTrue="1" operator="equal">
      <formula>"p"</formula>
    </cfRule>
    <cfRule type="cellIs" dxfId="6199" priority="14712" stopIfTrue="1" operator="equal">
      <formula>"e"</formula>
    </cfRule>
  </conditionalFormatting>
  <conditionalFormatting sqref="W115:Z115">
    <cfRule type="cellIs" dxfId="6198" priority="14680" stopIfTrue="1" operator="equal">
      <formula>"E"</formula>
    </cfRule>
    <cfRule type="cellIs" dxfId="6197" priority="14681" stopIfTrue="1" operator="equal">
      <formula>"P"</formula>
    </cfRule>
  </conditionalFormatting>
  <conditionalFormatting sqref="AB115:AE115">
    <cfRule type="cellIs" dxfId="6196" priority="14678" stopIfTrue="1" operator="equal">
      <formula>"E"</formula>
    </cfRule>
    <cfRule type="cellIs" dxfId="6195" priority="14679" stopIfTrue="1" operator="equal">
      <formula>"P"</formula>
    </cfRule>
  </conditionalFormatting>
  <conditionalFormatting sqref="AF115:AH115">
    <cfRule type="cellIs" dxfId="6194" priority="14676" stopIfTrue="1" operator="equal">
      <formula>"E"</formula>
    </cfRule>
    <cfRule type="cellIs" dxfId="6193" priority="14677" stopIfTrue="1" operator="equal">
      <formula>"P"</formula>
    </cfRule>
  </conditionalFormatting>
  <conditionalFormatting sqref="AJ115:AM115">
    <cfRule type="cellIs" dxfId="6192" priority="14674" stopIfTrue="1" operator="equal">
      <formula>"E"</formula>
    </cfRule>
    <cfRule type="cellIs" dxfId="6191" priority="14675" stopIfTrue="1" operator="equal">
      <formula>"P"</formula>
    </cfRule>
  </conditionalFormatting>
  <conditionalFormatting sqref="AN115:AR115">
    <cfRule type="cellIs" dxfId="6190" priority="14672" stopIfTrue="1" operator="equal">
      <formula>"E"</formula>
    </cfRule>
    <cfRule type="cellIs" dxfId="6189" priority="14673" stopIfTrue="1" operator="equal">
      <formula>"P"</formula>
    </cfRule>
  </conditionalFormatting>
  <conditionalFormatting sqref="AS115:AV115">
    <cfRule type="cellIs" dxfId="6188" priority="14670" stopIfTrue="1" operator="equal">
      <formula>"E"</formula>
    </cfRule>
    <cfRule type="cellIs" dxfId="6187" priority="14671" stopIfTrue="1" operator="equal">
      <formula>"P"</formula>
    </cfRule>
  </conditionalFormatting>
  <conditionalFormatting sqref="AW115:AZ115">
    <cfRule type="cellIs" dxfId="6186" priority="14668" stopIfTrue="1" operator="equal">
      <formula>"E"</formula>
    </cfRule>
    <cfRule type="cellIs" dxfId="6185" priority="14669" stopIfTrue="1" operator="equal">
      <formula>"P"</formula>
    </cfRule>
  </conditionalFormatting>
  <conditionalFormatting sqref="BA115:BD115">
    <cfRule type="cellIs" dxfId="6184" priority="14666" stopIfTrue="1" operator="equal">
      <formula>"E"</formula>
    </cfRule>
    <cfRule type="cellIs" dxfId="6183" priority="14667" stopIfTrue="1" operator="equal">
      <formula>"P"</formula>
    </cfRule>
  </conditionalFormatting>
  <conditionalFormatting sqref="BE115:BH115">
    <cfRule type="cellIs" dxfId="6182" priority="14664" stopIfTrue="1" operator="equal">
      <formula>"E"</formula>
    </cfRule>
    <cfRule type="cellIs" dxfId="6181" priority="14665" stopIfTrue="1" operator="equal">
      <formula>"P"</formula>
    </cfRule>
  </conditionalFormatting>
  <conditionalFormatting sqref="BI115:BL115">
    <cfRule type="cellIs" dxfId="6180" priority="14662" stopIfTrue="1" operator="equal">
      <formula>"E"</formula>
    </cfRule>
    <cfRule type="cellIs" dxfId="6179" priority="14663" stopIfTrue="1" operator="equal">
      <formula>"P"</formula>
    </cfRule>
  </conditionalFormatting>
  <conditionalFormatting sqref="AB446">
    <cfRule type="cellIs" dxfId="6178" priority="14658" stopIfTrue="1" operator="equal">
      <formula>"E"</formula>
    </cfRule>
    <cfRule type="cellIs" dxfId="6177" priority="14659" stopIfTrue="1" operator="equal">
      <formula>"P"</formula>
    </cfRule>
  </conditionalFormatting>
  <conditionalFormatting sqref="AB448">
    <cfRule type="cellIs" dxfId="6176" priority="14656" stopIfTrue="1" operator="equal">
      <formula>"E"</formula>
    </cfRule>
    <cfRule type="cellIs" dxfId="6175" priority="14657" stopIfTrue="1" operator="equal">
      <formula>"P"</formula>
    </cfRule>
  </conditionalFormatting>
  <conditionalFormatting sqref="BA446">
    <cfRule type="cellIs" dxfId="6174" priority="14650" stopIfTrue="1" operator="equal">
      <formula>"E"</formula>
    </cfRule>
    <cfRule type="cellIs" dxfId="6173" priority="14651" stopIfTrue="1" operator="equal">
      <formula>"P"</formula>
    </cfRule>
  </conditionalFormatting>
  <conditionalFormatting sqref="BA448">
    <cfRule type="cellIs" dxfId="6172" priority="14648" stopIfTrue="1" operator="equal">
      <formula>"E"</formula>
    </cfRule>
    <cfRule type="cellIs" dxfId="6171" priority="14649" stopIfTrue="1" operator="equal">
      <formula>"P"</formula>
    </cfRule>
  </conditionalFormatting>
  <conditionalFormatting sqref="BL446">
    <cfRule type="cellIs" dxfId="6170" priority="14646" stopIfTrue="1" operator="equal">
      <formula>"E"</formula>
    </cfRule>
    <cfRule type="cellIs" dxfId="6169" priority="14647" stopIfTrue="1" operator="equal">
      <formula>"P"</formula>
    </cfRule>
  </conditionalFormatting>
  <conditionalFormatting sqref="BK448">
    <cfRule type="cellIs" dxfId="6168" priority="14644" stopIfTrue="1" operator="equal">
      <formula>"E"</formula>
    </cfRule>
    <cfRule type="cellIs" dxfId="6167" priority="14645" stopIfTrue="1" operator="equal">
      <formula>"P"</formula>
    </cfRule>
  </conditionalFormatting>
  <conditionalFormatting sqref="O456:R456 O454:O455">
    <cfRule type="cellIs" dxfId="6166" priority="14642" stopIfTrue="1" operator="equal">
      <formula>"E"</formula>
    </cfRule>
    <cfRule type="cellIs" dxfId="6165" priority="14643" stopIfTrue="1" operator="equal">
      <formula>"P"</formula>
    </cfRule>
  </conditionalFormatting>
  <conditionalFormatting sqref="BL372">
    <cfRule type="cellIs" dxfId="6164" priority="14514" stopIfTrue="1" operator="equal">
      <formula>"E"</formula>
    </cfRule>
    <cfRule type="cellIs" dxfId="6163" priority="14515" stopIfTrue="1" operator="equal">
      <formula>"P"</formula>
    </cfRule>
  </conditionalFormatting>
  <conditionalFormatting sqref="R366 R368 R370">
    <cfRule type="cellIs" dxfId="6162" priority="14588" stopIfTrue="1" operator="equal">
      <formula>"E"</formula>
    </cfRule>
    <cfRule type="cellIs" dxfId="6161" priority="14589" stopIfTrue="1" operator="equal">
      <formula>"P"</formula>
    </cfRule>
  </conditionalFormatting>
  <conditionalFormatting sqref="V366 V368 V370">
    <cfRule type="cellIs" dxfId="6160" priority="14586" stopIfTrue="1" operator="equal">
      <formula>"E"</formula>
    </cfRule>
    <cfRule type="cellIs" dxfId="6159" priority="14587" stopIfTrue="1" operator="equal">
      <formula>"P"</formula>
    </cfRule>
  </conditionalFormatting>
  <conditionalFormatting sqref="AA366 AA368 AA370">
    <cfRule type="cellIs" dxfId="6158" priority="14584" stopIfTrue="1" operator="equal">
      <formula>"E"</formula>
    </cfRule>
    <cfRule type="cellIs" dxfId="6157" priority="14585" stopIfTrue="1" operator="equal">
      <formula>"P"</formula>
    </cfRule>
  </conditionalFormatting>
  <conditionalFormatting sqref="AI366 AI368 AI370">
    <cfRule type="cellIs" dxfId="6156" priority="14580" stopIfTrue="1" operator="equal">
      <formula>"E"</formula>
    </cfRule>
    <cfRule type="cellIs" dxfId="6155" priority="14581" stopIfTrue="1" operator="equal">
      <formula>"P"</formula>
    </cfRule>
  </conditionalFormatting>
  <conditionalFormatting sqref="AM366 AM368 AM370">
    <cfRule type="cellIs" dxfId="6154" priority="14578" stopIfTrue="1" operator="equal">
      <formula>"E"</formula>
    </cfRule>
    <cfRule type="cellIs" dxfId="6153" priority="14579" stopIfTrue="1" operator="equal">
      <formula>"P"</formula>
    </cfRule>
  </conditionalFormatting>
  <conditionalFormatting sqref="BH366 BH368 BH370">
    <cfRule type="cellIs" dxfId="6152" priority="14568" stopIfTrue="1" operator="equal">
      <formula>"E"</formula>
    </cfRule>
    <cfRule type="cellIs" dxfId="6151" priority="14569" stopIfTrue="1" operator="equal">
      <formula>"P"</formula>
    </cfRule>
  </conditionalFormatting>
  <conditionalFormatting sqref="BL366 BL368 BL370">
    <cfRule type="cellIs" dxfId="6150" priority="14566" stopIfTrue="1" operator="equal">
      <formula>"E"</formula>
    </cfRule>
    <cfRule type="cellIs" dxfId="6149" priority="14567" stopIfTrue="1" operator="equal">
      <formula>"P"</formula>
    </cfRule>
  </conditionalFormatting>
  <conditionalFormatting sqref="W368">
    <cfRule type="cellIs" dxfId="6148" priority="14564" stopIfTrue="1" operator="equal">
      <formula>"E"</formula>
    </cfRule>
    <cfRule type="cellIs" dxfId="6147" priority="14565" stopIfTrue="1" operator="equal">
      <formula>"P"</formula>
    </cfRule>
  </conditionalFormatting>
  <conditionalFormatting sqref="AB368">
    <cfRule type="cellIs" dxfId="6146" priority="14562" stopIfTrue="1" operator="equal">
      <formula>"E"</formula>
    </cfRule>
    <cfRule type="cellIs" dxfId="6145" priority="14563" stopIfTrue="1" operator="equal">
      <formula>"P"</formula>
    </cfRule>
  </conditionalFormatting>
  <conditionalFormatting sqref="AS368">
    <cfRule type="cellIs" dxfId="6144" priority="14556" stopIfTrue="1" operator="equal">
      <formula>"E"</formula>
    </cfRule>
    <cfRule type="cellIs" dxfId="6143" priority="14557" stopIfTrue="1" operator="equal">
      <formula>"P"</formula>
    </cfRule>
  </conditionalFormatting>
  <conditionalFormatting sqref="BA368">
    <cfRule type="cellIs" dxfId="6142" priority="14552" stopIfTrue="1" operator="equal">
      <formula>"E"</formula>
    </cfRule>
    <cfRule type="cellIs" dxfId="6141" priority="14553" stopIfTrue="1" operator="equal">
      <formula>"P"</formula>
    </cfRule>
  </conditionalFormatting>
  <conditionalFormatting sqref="BE368">
    <cfRule type="cellIs" dxfId="6140" priority="14550" stopIfTrue="1" operator="equal">
      <formula>"E"</formula>
    </cfRule>
    <cfRule type="cellIs" dxfId="6139" priority="14551" stopIfTrue="1" operator="equal">
      <formula>"P"</formula>
    </cfRule>
  </conditionalFormatting>
  <conditionalFormatting sqref="S370">
    <cfRule type="cellIs" dxfId="6138" priority="14544" stopIfTrue="1" operator="equal">
      <formula>"E"</formula>
    </cfRule>
    <cfRule type="cellIs" dxfId="6137" priority="14545" stopIfTrue="1" operator="equal">
      <formula>"P"</formula>
    </cfRule>
  </conditionalFormatting>
  <conditionalFormatting sqref="W370">
    <cfRule type="cellIs" dxfId="6136" priority="14542" stopIfTrue="1" operator="equal">
      <formula>"E"</formula>
    </cfRule>
    <cfRule type="cellIs" dxfId="6135" priority="14543" stopIfTrue="1" operator="equal">
      <formula>"P"</formula>
    </cfRule>
  </conditionalFormatting>
  <conditionalFormatting sqref="AB370">
    <cfRule type="cellIs" dxfId="6134" priority="14540" stopIfTrue="1" operator="equal">
      <formula>"E"</formula>
    </cfRule>
    <cfRule type="cellIs" dxfId="6133" priority="14541" stopIfTrue="1" operator="equal">
      <formula>"P"</formula>
    </cfRule>
  </conditionalFormatting>
  <conditionalFormatting sqref="AF370">
    <cfRule type="cellIs" dxfId="6132" priority="14538" stopIfTrue="1" operator="equal">
      <formula>"E"</formula>
    </cfRule>
    <cfRule type="cellIs" dxfId="6131" priority="14539" stopIfTrue="1" operator="equal">
      <formula>"P"</formula>
    </cfRule>
  </conditionalFormatting>
  <conditionalFormatting sqref="AJ370">
    <cfRule type="cellIs" dxfId="6130" priority="14536" stopIfTrue="1" operator="equal">
      <formula>"E"</formula>
    </cfRule>
    <cfRule type="cellIs" dxfId="6129" priority="14537" stopIfTrue="1" operator="equal">
      <formula>"P"</formula>
    </cfRule>
  </conditionalFormatting>
  <conditionalFormatting sqref="AS370">
    <cfRule type="cellIs" dxfId="6128" priority="14532" stopIfTrue="1" operator="equal">
      <formula>"E"</formula>
    </cfRule>
    <cfRule type="cellIs" dxfId="6127" priority="14533" stopIfTrue="1" operator="equal">
      <formula>"P"</formula>
    </cfRule>
  </conditionalFormatting>
  <conditionalFormatting sqref="AW370">
    <cfRule type="cellIs" dxfId="6126" priority="14528" stopIfTrue="1" operator="equal">
      <formula>"E"</formula>
    </cfRule>
    <cfRule type="cellIs" dxfId="6125" priority="14529" stopIfTrue="1" operator="equal">
      <formula>"P"</formula>
    </cfRule>
  </conditionalFormatting>
  <conditionalFormatting sqref="BA370">
    <cfRule type="cellIs" dxfId="6124" priority="14526" stopIfTrue="1" operator="equal">
      <formula>"E"</formula>
    </cfRule>
    <cfRule type="cellIs" dxfId="6123" priority="14527" stopIfTrue="1" operator="equal">
      <formula>"P"</formula>
    </cfRule>
  </conditionalFormatting>
  <conditionalFormatting sqref="BE370">
    <cfRule type="cellIs" dxfId="6122" priority="14524" stopIfTrue="1" operator="equal">
      <formula>"E"</formula>
    </cfRule>
    <cfRule type="cellIs" dxfId="6121" priority="14525" stopIfTrue="1" operator="equal">
      <formula>"P"</formula>
    </cfRule>
  </conditionalFormatting>
  <conditionalFormatting sqref="BL370">
    <cfRule type="cellIs" dxfId="6120" priority="14520" stopIfTrue="1" operator="equal">
      <formula>"E"</formula>
    </cfRule>
    <cfRule type="cellIs" dxfId="6119" priority="14521" stopIfTrue="1" operator="equal">
      <formula>"P"</formula>
    </cfRule>
  </conditionalFormatting>
  <conditionalFormatting sqref="AB372">
    <cfRule type="cellIs" dxfId="6118" priority="14518" stopIfTrue="1" operator="equal">
      <formula>"E"</formula>
    </cfRule>
    <cfRule type="cellIs" dxfId="6117" priority="14519" stopIfTrue="1" operator="equal">
      <formula>"P"</formula>
    </cfRule>
  </conditionalFormatting>
  <conditionalFormatting sqref="BA372">
    <cfRule type="cellIs" dxfId="6116" priority="14516" stopIfTrue="1" operator="equal">
      <formula>"E"</formula>
    </cfRule>
    <cfRule type="cellIs" dxfId="6115" priority="14517" stopIfTrue="1" operator="equal">
      <formula>"P"</formula>
    </cfRule>
  </conditionalFormatting>
  <conditionalFormatting sqref="G360:G361">
    <cfRule type="cellIs" dxfId="6114" priority="14510" stopIfTrue="1" operator="equal">
      <formula>"E"</formula>
    </cfRule>
    <cfRule type="cellIs" dxfId="6113" priority="14511" stopIfTrue="1" operator="equal">
      <formula>"P"</formula>
    </cfRule>
  </conditionalFormatting>
  <conditionalFormatting sqref="F360:F361">
    <cfRule type="cellIs" dxfId="6112" priority="14508" stopIfTrue="1" operator="equal">
      <formula>"E"</formula>
    </cfRule>
    <cfRule type="cellIs" dxfId="6111" priority="14509" stopIfTrue="1" operator="equal">
      <formula>"P"</formula>
    </cfRule>
  </conditionalFormatting>
  <conditionalFormatting sqref="V356 G356:G359">
    <cfRule type="cellIs" dxfId="6110" priority="14500" stopIfTrue="1" operator="equal">
      <formula>"E"</formula>
    </cfRule>
    <cfRule type="cellIs" dxfId="6109" priority="14501" stopIfTrue="1" operator="equal">
      <formula>"P"</formula>
    </cfRule>
  </conditionalFormatting>
  <conditionalFormatting sqref="F356:F358">
    <cfRule type="cellIs" dxfId="6108" priority="14498" stopIfTrue="1" operator="equal">
      <formula>"E"</formula>
    </cfRule>
    <cfRule type="cellIs" dxfId="6107" priority="14499" stopIfTrue="1" operator="equal">
      <formula>"P"</formula>
    </cfRule>
  </conditionalFormatting>
  <conditionalFormatting sqref="G204:G205">
    <cfRule type="cellIs" dxfId="6106" priority="14491" stopIfTrue="1" operator="equal">
      <formula>"E"</formula>
    </cfRule>
    <cfRule type="cellIs" dxfId="6105" priority="14492" stopIfTrue="1" operator="equal">
      <formula>"P"</formula>
    </cfRule>
  </conditionalFormatting>
  <conditionalFormatting sqref="G214:G215">
    <cfRule type="cellIs" dxfId="6104" priority="14489" stopIfTrue="1" operator="equal">
      <formula>"E"</formula>
    </cfRule>
    <cfRule type="cellIs" dxfId="6103" priority="14490" stopIfTrue="1" operator="equal">
      <formula>"P"</formula>
    </cfRule>
  </conditionalFormatting>
  <conditionalFormatting sqref="G244:G245">
    <cfRule type="cellIs" dxfId="6102" priority="14484" stopIfTrue="1" operator="equal">
      <formula>"E"</formula>
    </cfRule>
    <cfRule type="cellIs" dxfId="6101" priority="14485" stopIfTrue="1" operator="equal">
      <formula>"P"</formula>
    </cfRule>
  </conditionalFormatting>
  <conditionalFormatting sqref="G216:G229">
    <cfRule type="cellIs" dxfId="6100" priority="14424" stopIfTrue="1" operator="equal">
      <formula>"E"</formula>
    </cfRule>
    <cfRule type="cellIs" dxfId="6099" priority="14425" stopIfTrue="1" operator="equal">
      <formula>"P"</formula>
    </cfRule>
  </conditionalFormatting>
  <conditionalFormatting sqref="G302:G303">
    <cfRule type="cellIs" dxfId="6098" priority="14417" stopIfTrue="1" operator="equal">
      <formula>"E"</formula>
    </cfRule>
    <cfRule type="cellIs" dxfId="6097" priority="14418" stopIfTrue="1" operator="equal">
      <formula>"P"</formula>
    </cfRule>
  </conditionalFormatting>
  <conditionalFormatting sqref="AG360:AI360">
    <cfRule type="cellIs" dxfId="6096" priority="14027" stopIfTrue="1" operator="equal">
      <formula>"E"</formula>
    </cfRule>
    <cfRule type="cellIs" dxfId="6095" priority="14028" stopIfTrue="1" operator="equal">
      <formula>"P"</formula>
    </cfRule>
  </conditionalFormatting>
  <conditionalFormatting sqref="AJ360">
    <cfRule type="cellIs" dxfId="6094" priority="14025" stopIfTrue="1" operator="equal">
      <formula>"E"</formula>
    </cfRule>
    <cfRule type="cellIs" dxfId="6093" priority="14026" stopIfTrue="1" operator="equal">
      <formula>"P"</formula>
    </cfRule>
  </conditionalFormatting>
  <conditionalFormatting sqref="AK360:AM360">
    <cfRule type="cellIs" dxfId="6092" priority="14023" stopIfTrue="1" operator="equal">
      <formula>"E"</formula>
    </cfRule>
    <cfRule type="cellIs" dxfId="6091" priority="14024" stopIfTrue="1" operator="equal">
      <formula>"P"</formula>
    </cfRule>
  </conditionalFormatting>
  <conditionalFormatting sqref="AN360">
    <cfRule type="cellIs" dxfId="6090" priority="14021" stopIfTrue="1" operator="equal">
      <formula>"E"</formula>
    </cfRule>
    <cfRule type="cellIs" dxfId="6089" priority="14022" stopIfTrue="1" operator="equal">
      <formula>"P"</formula>
    </cfRule>
  </conditionalFormatting>
  <conditionalFormatting sqref="AO360:AR360">
    <cfRule type="cellIs" dxfId="6088" priority="14019" stopIfTrue="1" operator="equal">
      <formula>"E"</formula>
    </cfRule>
    <cfRule type="cellIs" dxfId="6087" priority="14020" stopIfTrue="1" operator="equal">
      <formula>"P"</formula>
    </cfRule>
  </conditionalFormatting>
  <conditionalFormatting sqref="AS360">
    <cfRule type="cellIs" dxfId="6086" priority="14017" stopIfTrue="1" operator="equal">
      <formula>"E"</formula>
    </cfRule>
    <cfRule type="cellIs" dxfId="6085" priority="14018" stopIfTrue="1" operator="equal">
      <formula>"P"</formula>
    </cfRule>
  </conditionalFormatting>
  <conditionalFormatting sqref="AT360">
    <cfRule type="cellIs" dxfId="6084" priority="14015" stopIfTrue="1" operator="equal">
      <formula>"E"</formula>
    </cfRule>
    <cfRule type="cellIs" dxfId="6083" priority="14016" stopIfTrue="1" operator="equal">
      <formula>"P"</formula>
    </cfRule>
  </conditionalFormatting>
  <conditionalFormatting sqref="AW360">
    <cfRule type="cellIs" dxfId="6082" priority="14013" stopIfTrue="1" operator="equal">
      <formula>"E"</formula>
    </cfRule>
    <cfRule type="cellIs" dxfId="6081" priority="14014" stopIfTrue="1" operator="equal">
      <formula>"P"</formula>
    </cfRule>
  </conditionalFormatting>
  <conditionalFormatting sqref="AX360:AZ360">
    <cfRule type="cellIs" dxfId="6080" priority="14011" stopIfTrue="1" operator="equal">
      <formula>"E"</formula>
    </cfRule>
    <cfRule type="cellIs" dxfId="6079" priority="14012" stopIfTrue="1" operator="equal">
      <formula>"P"</formula>
    </cfRule>
  </conditionalFormatting>
  <conditionalFormatting sqref="BA360">
    <cfRule type="cellIs" dxfId="6078" priority="14009" stopIfTrue="1" operator="equal">
      <formula>"E"</formula>
    </cfRule>
    <cfRule type="cellIs" dxfId="6077" priority="14010" stopIfTrue="1" operator="equal">
      <formula>"P"</formula>
    </cfRule>
  </conditionalFormatting>
  <conditionalFormatting sqref="BB360:BD360">
    <cfRule type="cellIs" dxfId="6076" priority="14007" stopIfTrue="1" operator="equal">
      <formula>"E"</formula>
    </cfRule>
    <cfRule type="cellIs" dxfId="6075" priority="14008" stopIfTrue="1" operator="equal">
      <formula>"P"</formula>
    </cfRule>
  </conditionalFormatting>
  <conditionalFormatting sqref="BE360">
    <cfRule type="cellIs" dxfId="6074" priority="14005" stopIfTrue="1" operator="equal">
      <formula>"E"</formula>
    </cfRule>
    <cfRule type="cellIs" dxfId="6073" priority="14006" stopIfTrue="1" operator="equal">
      <formula>"P"</formula>
    </cfRule>
  </conditionalFormatting>
  <conditionalFormatting sqref="BF360:BH360">
    <cfRule type="cellIs" dxfId="6072" priority="14003" stopIfTrue="1" operator="equal">
      <formula>"E"</formula>
    </cfRule>
    <cfRule type="cellIs" dxfId="6071" priority="14004" stopIfTrue="1" operator="equal">
      <formula>"P"</formula>
    </cfRule>
  </conditionalFormatting>
  <conditionalFormatting sqref="BI360">
    <cfRule type="cellIs" dxfId="6070" priority="14001" stopIfTrue="1" operator="equal">
      <formula>"E"</formula>
    </cfRule>
    <cfRule type="cellIs" dxfId="6069" priority="14002" stopIfTrue="1" operator="equal">
      <formula>"P"</formula>
    </cfRule>
  </conditionalFormatting>
  <conditionalFormatting sqref="BJ360:BL360">
    <cfRule type="cellIs" dxfId="6068" priority="13999" stopIfTrue="1" operator="equal">
      <formula>"E"</formula>
    </cfRule>
    <cfRule type="cellIs" dxfId="6067" priority="14000" stopIfTrue="1" operator="equal">
      <formula>"P"</formula>
    </cfRule>
  </conditionalFormatting>
  <conditionalFormatting sqref="O361:AA361">
    <cfRule type="cellIs" dxfId="6066" priority="13985" stopIfTrue="1" operator="equal">
      <formula>"E"</formula>
    </cfRule>
    <cfRule type="cellIs" dxfId="6065" priority="13986" stopIfTrue="1" operator="equal">
      <formula>"P"</formula>
    </cfRule>
  </conditionalFormatting>
  <conditionalFormatting sqref="G230:G231">
    <cfRule type="cellIs" dxfId="6064" priority="13959" stopIfTrue="1" operator="equal">
      <formula>"E"</formula>
    </cfRule>
    <cfRule type="cellIs" dxfId="6063" priority="13960" stopIfTrue="1" operator="equal">
      <formula>"P"</formula>
    </cfRule>
  </conditionalFormatting>
  <conditionalFormatting sqref="O356:V356">
    <cfRule type="cellIs" dxfId="6062" priority="13539" stopIfTrue="1" operator="equal">
      <formula>"E"</formula>
    </cfRule>
    <cfRule type="cellIs" dxfId="6061" priority="13540" stopIfTrue="1" operator="equal">
      <formula>"P"</formula>
    </cfRule>
  </conditionalFormatting>
  <conditionalFormatting sqref="AW309:AZ309 AD128:AE131 AF129 AF131 O311:AK311 BE309:BL309 BE311:BL311 O360:AT360 O15:Q15 O55:Q55 O17:AA17 O19:AA19 O21:AA21 O23:AA23 O39:AA39 O51:AA51 V15:AA15 BK351:BL351 O276:T276 V276:AB276 Q287:R289 U293:AJ297 BC307:BL307 O311:Q312 AB312:AJ312 Z312 AN311:AZ311 AU276:AZ276 AU266:AV266 AW360:BL360 U287:BL289 AW384:BL389 AW142:BL143 AN302:BD302 U291:BD292 AG128:BL131 W286:BL286 AN308:BL308 U55:BL55 O20:BL20 O22:BL22 AI39:BL39 AL51:BL51 O265:BL265 AA264:BL264 AJ166:BL169 AJ160:BL163 AM165:BL165 O382:BJ383 O40:BL50 O268:AA268 AC268:BL268 AD133:BL133 O8:BL11 O52:BL54 O14:P14 O267:BL267 AN23:BL23 O24:BL38 AN21:BL21 AN17:AY17 AN15:BL15 AN309:AS309 O434:BL451 O198:BL199 O134:BL139 AA184:BL185 BA17:BL17 S12:U12 S14:BL14 AN19:BL19 O56:BL69 BK330:BL337 BK347:BL347 BK349:BL349 O216:BL219 O230:BL231 O221:BL221 O220:AS220 AV220:BL220 S208:AQ208 AS208:AZ208 O352:BL359 O269:BL275 AQ276:AR276 O307:AJ309 AM307:AZ307 O304:BL306 BK310:BL310 AA310:AL310 AN310:AY310 BA310:BI310 O310:R310 T310:Y310 AX266:AZ266 AB348:AF348 BK339:BL341 BK343:BL345 O244:BL263 AL70:BL70 Q291:R291 Q290:BI290 Q293:R297 Q299:R302 U299:AJ302 O277:BL285 O313:BL329 O361:BL381 O143:R143 O142:S142 O145:R145 AW145:BL145 AW147:BL147 O147:R147 O149:R149 AW149:BL149 AW151:BL151 O151:R151 O153:R153 AW153:BL153 AW155:BL155 O155:R155 O157:R157 AW157:BL157 AW159:BL159 O159:R159 AJ171:BL171 AJ173:BL173 AJ175:BL175 AJ179:BL179 AJ181:BL183 O183:R183 Q178:R178 O182:S182 O176:BL177 AB150:AC150 AE150 AD152 O71:BL127">
    <cfRule type="cellIs" dxfId="6060" priority="13457" stopIfTrue="1" operator="equal">
      <formula>"P"</formula>
    </cfRule>
    <cfRule type="cellIs" dxfId="6059" priority="13458" stopIfTrue="1" operator="equal">
      <formula>"E"</formula>
    </cfRule>
    <cfRule type="cellIs" dxfId="6058" priority="13459" stopIfTrue="1" operator="equal">
      <formula>"P"</formula>
    </cfRule>
    <cfRule type="cellIs" dxfId="6057" priority="13460" stopIfTrue="1" operator="equal">
      <formula>"E"</formula>
    </cfRule>
    <cfRule type="cellIs" dxfId="6056" priority="13461" stopIfTrue="1" operator="equal">
      <formula>"P"</formula>
    </cfRule>
  </conditionalFormatting>
  <conditionalFormatting sqref="G8:G9">
    <cfRule type="cellIs" dxfId="6055" priority="13349" stopIfTrue="1" operator="equal">
      <formula>"E"</formula>
    </cfRule>
    <cfRule type="cellIs" dxfId="6054" priority="13350" stopIfTrue="1" operator="equal">
      <formula>"P"</formula>
    </cfRule>
  </conditionalFormatting>
  <conditionalFormatting sqref="G136:G139">
    <cfRule type="cellIs" dxfId="6053" priority="13234" stopIfTrue="1" operator="equal">
      <formula>"E"</formula>
    </cfRule>
    <cfRule type="cellIs" dxfId="6052" priority="13235" stopIfTrue="1" operator="equal">
      <formula>"P"</formula>
    </cfRule>
  </conditionalFormatting>
  <conditionalFormatting sqref="G130:G133">
    <cfRule type="cellIs" dxfId="6051" priority="13192" stopIfTrue="1" operator="equal">
      <formula>"E"</formula>
    </cfRule>
    <cfRule type="cellIs" dxfId="6050" priority="13193" stopIfTrue="1" operator="equal">
      <formula>"P"</formula>
    </cfRule>
  </conditionalFormatting>
  <conditionalFormatting sqref="BJ274:BL275 BJ277:BL281">
    <cfRule type="cellIs" dxfId="6049" priority="12682" stopIfTrue="1" operator="equal">
      <formula>"E"</formula>
    </cfRule>
    <cfRule type="cellIs" dxfId="6048" priority="12683" stopIfTrue="1" operator="equal">
      <formula>"P"</formula>
    </cfRule>
  </conditionalFormatting>
  <conditionalFormatting sqref="BJ274:BK274 AW316:AY316">
    <cfRule type="cellIs" dxfId="6047" priority="12675" stopIfTrue="1" operator="equal">
      <formula>"e"</formula>
    </cfRule>
    <cfRule type="cellIs" dxfId="6046" priority="12676" stopIfTrue="1" operator="equal">
      <formula>"p"</formula>
    </cfRule>
    <cfRule type="cellIs" dxfId="6045" priority="12677" stopIfTrue="1" operator="equal">
      <formula>"e"</formula>
    </cfRule>
    <cfRule type="cellIs" dxfId="6044" priority="12678" stopIfTrue="1" operator="equal">
      <formula>"p"</formula>
    </cfRule>
  </conditionalFormatting>
  <conditionalFormatting sqref="Z276:AA276">
    <cfRule type="cellIs" dxfId="6043" priority="12670" stopIfTrue="1" operator="equal">
      <formula>"e"</formula>
    </cfRule>
    <cfRule type="cellIs" dxfId="6042" priority="12671" stopIfTrue="1" operator="equal">
      <formula>"p"</formula>
    </cfRule>
    <cfRule type="cellIs" dxfId="6041" priority="12672" stopIfTrue="1" operator="equal">
      <formula>"e"</formula>
    </cfRule>
  </conditionalFormatting>
  <conditionalFormatting sqref="Z276:AA276">
    <cfRule type="cellIs" dxfId="6040" priority="12673" stopIfTrue="1" operator="equal">
      <formula>"E"</formula>
    </cfRule>
    <cfRule type="cellIs" dxfId="6039" priority="12674" stopIfTrue="1" operator="equal">
      <formula>"P"</formula>
    </cfRule>
  </conditionalFormatting>
  <conditionalFormatting sqref="O274 O276:S276 W276:Y276 T272 W274:Y274">
    <cfRule type="cellIs" dxfId="6038" priority="12656" stopIfTrue="1" operator="equal">
      <formula>"e"</formula>
    </cfRule>
    <cfRule type="cellIs" dxfId="6037" priority="12657" stopIfTrue="1" operator="equal">
      <formula>"p"</formula>
    </cfRule>
    <cfRule type="cellIs" dxfId="6036" priority="12658" stopIfTrue="1" operator="equal">
      <formula>"e"</formula>
    </cfRule>
  </conditionalFormatting>
  <conditionalFormatting sqref="BL276">
    <cfRule type="cellIs" dxfId="6035" priority="12649" stopIfTrue="1" operator="equal">
      <formula>"E"</formula>
    </cfRule>
    <cfRule type="cellIs" dxfId="6034" priority="12650" stopIfTrue="1" operator="equal">
      <formula>"P"</formula>
    </cfRule>
  </conditionalFormatting>
  <conditionalFormatting sqref="W307 AN309:AR309 AW309:AZ309 O307:S307">
    <cfRule type="cellIs" dxfId="6033" priority="12456" stopIfTrue="1" operator="equal">
      <formula>"E"</formula>
    </cfRule>
    <cfRule type="cellIs" dxfId="6032" priority="12457" stopIfTrue="1" operator="equal">
      <formula>"P"</formula>
    </cfRule>
  </conditionalFormatting>
  <conditionalFormatting sqref="AF308:AG308 AR308:AV308 BE308:BG308">
    <cfRule type="cellIs" dxfId="6031" priority="12433" stopIfTrue="1" operator="equal">
      <formula>"e"</formula>
    </cfRule>
    <cfRule type="cellIs" dxfId="6030" priority="12434" stopIfTrue="1" operator="equal">
      <formula>"p"</formula>
    </cfRule>
    <cfRule type="cellIs" dxfId="6029" priority="12435" stopIfTrue="1" operator="equal">
      <formula>"e"</formula>
    </cfRule>
  </conditionalFormatting>
  <conditionalFormatting sqref="Q308">
    <cfRule type="cellIs" dxfId="6028" priority="12430" stopIfTrue="1" operator="equal">
      <formula>"e"</formula>
    </cfRule>
    <cfRule type="cellIs" dxfId="6027" priority="12431" stopIfTrue="1" operator="equal">
      <formula>"p"</formula>
    </cfRule>
    <cfRule type="cellIs" dxfId="6026" priority="12432" stopIfTrue="1" operator="equal">
      <formula>"e"</formula>
    </cfRule>
  </conditionalFormatting>
  <conditionalFormatting sqref="U308">
    <cfRule type="cellIs" dxfId="6025" priority="12427" stopIfTrue="1" operator="equal">
      <formula>"e"</formula>
    </cfRule>
    <cfRule type="cellIs" dxfId="6024" priority="12428" stopIfTrue="1" operator="equal">
      <formula>"p"</formula>
    </cfRule>
    <cfRule type="cellIs" dxfId="6023" priority="12429" stopIfTrue="1" operator="equal">
      <formula>"e"</formula>
    </cfRule>
  </conditionalFormatting>
  <conditionalFormatting sqref="Z308">
    <cfRule type="cellIs" dxfId="6022" priority="12424" stopIfTrue="1" operator="equal">
      <formula>"e"</formula>
    </cfRule>
    <cfRule type="cellIs" dxfId="6021" priority="12425" stopIfTrue="1" operator="equal">
      <formula>"p"</formula>
    </cfRule>
    <cfRule type="cellIs" dxfId="6020" priority="12426" stopIfTrue="1" operator="equal">
      <formula>"e"</formula>
    </cfRule>
  </conditionalFormatting>
  <conditionalFormatting sqref="AE308">
    <cfRule type="cellIs" dxfId="6019" priority="12421" stopIfTrue="1" operator="equal">
      <formula>"e"</formula>
    </cfRule>
    <cfRule type="cellIs" dxfId="6018" priority="12422" stopIfTrue="1" operator="equal">
      <formula>"p"</formula>
    </cfRule>
    <cfRule type="cellIs" dxfId="6017" priority="12423" stopIfTrue="1" operator="equal">
      <formula>"e"</formula>
    </cfRule>
  </conditionalFormatting>
  <conditionalFormatting sqref="AH308">
    <cfRule type="cellIs" dxfId="6016" priority="12418" stopIfTrue="1" operator="equal">
      <formula>"e"</formula>
    </cfRule>
    <cfRule type="cellIs" dxfId="6015" priority="12419" stopIfTrue="1" operator="equal">
      <formula>"p"</formula>
    </cfRule>
    <cfRule type="cellIs" dxfId="6014" priority="12420" stopIfTrue="1" operator="equal">
      <formula>"e"</formula>
    </cfRule>
  </conditionalFormatting>
  <conditionalFormatting sqref="AQ308">
    <cfRule type="cellIs" dxfId="6013" priority="12412" stopIfTrue="1" operator="equal">
      <formula>"e"</formula>
    </cfRule>
    <cfRule type="cellIs" dxfId="6012" priority="12413" stopIfTrue="1" operator="equal">
      <formula>"p"</formula>
    </cfRule>
    <cfRule type="cellIs" dxfId="6011" priority="12414" stopIfTrue="1" operator="equal">
      <formula>"e"</formula>
    </cfRule>
  </conditionalFormatting>
  <conditionalFormatting sqref="BH308">
    <cfRule type="cellIs" dxfId="6010" priority="12403" stopIfTrue="1" operator="equal">
      <formula>"e"</formula>
    </cfRule>
    <cfRule type="cellIs" dxfId="6009" priority="12404" stopIfTrue="1" operator="equal">
      <formula>"p"</formula>
    </cfRule>
    <cfRule type="cellIs" dxfId="6008" priority="12405" stopIfTrue="1" operator="equal">
      <formula>"e"</formula>
    </cfRule>
  </conditionalFormatting>
  <conditionalFormatting sqref="BL308">
    <cfRule type="cellIs" dxfId="6007" priority="12400" stopIfTrue="1" operator="equal">
      <formula>"e"</formula>
    </cfRule>
    <cfRule type="cellIs" dxfId="6006" priority="12401" stopIfTrue="1" operator="equal">
      <formula>"p"</formula>
    </cfRule>
    <cfRule type="cellIs" dxfId="6005" priority="12402" stopIfTrue="1" operator="equal">
      <formula>"e"</formula>
    </cfRule>
  </conditionalFormatting>
  <conditionalFormatting sqref="O308:P308">
    <cfRule type="cellIs" dxfId="6004" priority="12397" stopIfTrue="1" operator="equal">
      <formula>"e"</formula>
    </cfRule>
    <cfRule type="cellIs" dxfId="6003" priority="12398" stopIfTrue="1" operator="equal">
      <formula>"p"</formula>
    </cfRule>
    <cfRule type="cellIs" dxfId="6002" priority="12399" stopIfTrue="1" operator="equal">
      <formula>"e"</formula>
    </cfRule>
  </conditionalFormatting>
  <conditionalFormatting sqref="R308:T308">
    <cfRule type="cellIs" dxfId="6001" priority="12394" stopIfTrue="1" operator="equal">
      <formula>"e"</formula>
    </cfRule>
    <cfRule type="cellIs" dxfId="6000" priority="12395" stopIfTrue="1" operator="equal">
      <formula>"p"</formula>
    </cfRule>
    <cfRule type="cellIs" dxfId="5999" priority="12396" stopIfTrue="1" operator="equal">
      <formula>"e"</formula>
    </cfRule>
  </conditionalFormatting>
  <conditionalFormatting sqref="V308:Y308">
    <cfRule type="cellIs" dxfId="5998" priority="12391" stopIfTrue="1" operator="equal">
      <formula>"e"</formula>
    </cfRule>
    <cfRule type="cellIs" dxfId="5997" priority="12392" stopIfTrue="1" operator="equal">
      <formula>"p"</formula>
    </cfRule>
    <cfRule type="cellIs" dxfId="5996" priority="12393" stopIfTrue="1" operator="equal">
      <formula>"e"</formula>
    </cfRule>
  </conditionalFormatting>
  <conditionalFormatting sqref="AA308:AD308">
    <cfRule type="cellIs" dxfId="5995" priority="12388" stopIfTrue="1" operator="equal">
      <formula>"e"</formula>
    </cfRule>
    <cfRule type="cellIs" dxfId="5994" priority="12389" stopIfTrue="1" operator="equal">
      <formula>"p"</formula>
    </cfRule>
    <cfRule type="cellIs" dxfId="5993" priority="12390" stopIfTrue="1" operator="equal">
      <formula>"e"</formula>
    </cfRule>
  </conditionalFormatting>
  <conditionalFormatting sqref="AN308:AP308">
    <cfRule type="cellIs" dxfId="5992" priority="12382" stopIfTrue="1" operator="equal">
      <formula>"e"</formula>
    </cfRule>
    <cfRule type="cellIs" dxfId="5991" priority="12383" stopIfTrue="1" operator="equal">
      <formula>"p"</formula>
    </cfRule>
    <cfRule type="cellIs" dxfId="5990" priority="12384" stopIfTrue="1" operator="equal">
      <formula>"e"</formula>
    </cfRule>
  </conditionalFormatting>
  <conditionalFormatting sqref="R258">
    <cfRule type="cellIs" dxfId="5989" priority="11865" stopIfTrue="1" operator="equal">
      <formula>"e"</formula>
    </cfRule>
    <cfRule type="cellIs" dxfId="5988" priority="11866" stopIfTrue="1" operator="equal">
      <formula>"p"</formula>
    </cfRule>
    <cfRule type="cellIs" dxfId="5987" priority="11867" stopIfTrue="1" operator="equal">
      <formula>"e"</formula>
    </cfRule>
  </conditionalFormatting>
  <conditionalFormatting sqref="O258:Q258">
    <cfRule type="cellIs" dxfId="5986" priority="11862" stopIfTrue="1" operator="equal">
      <formula>"e"</formula>
    </cfRule>
    <cfRule type="cellIs" dxfId="5985" priority="11863" stopIfTrue="1" operator="equal">
      <formula>"p"</formula>
    </cfRule>
    <cfRule type="cellIs" dxfId="5984" priority="11864" stopIfTrue="1" operator="equal">
      <formula>"e"</formula>
    </cfRule>
  </conditionalFormatting>
  <conditionalFormatting sqref="AF292:AG292 Q302:R302 AR292:AV292 O286:T286 U302:AH302">
    <cfRule type="cellIs" dxfId="5983" priority="11852" stopIfTrue="1" operator="equal">
      <formula>"e"</formula>
    </cfRule>
    <cfRule type="cellIs" dxfId="5982" priority="11853" stopIfTrue="1" operator="equal">
      <formula>"p"</formula>
    </cfRule>
    <cfRule type="cellIs" dxfId="5981" priority="11854" stopIfTrue="1" operator="equal">
      <formula>"e"</formula>
    </cfRule>
  </conditionalFormatting>
  <conditionalFormatting sqref="AA287:AA289 R287:R289 W287:W289 AF287:AF289 Q303:R303 AN303 BA293:BD297 BA303:BD303 U303:AJ303 BA299:BD301">
    <cfRule type="cellIs" dxfId="5980" priority="11855" stopIfTrue="1" operator="equal">
      <formula>"E"</formula>
    </cfRule>
    <cfRule type="cellIs" dxfId="5979" priority="11856" stopIfTrue="1" operator="equal">
      <formula>"P"</formula>
    </cfRule>
  </conditionalFormatting>
  <conditionalFormatting sqref="U292">
    <cfRule type="cellIs" dxfId="5978" priority="11837" stopIfTrue="1" operator="equal">
      <formula>"e"</formula>
    </cfRule>
    <cfRule type="cellIs" dxfId="5977" priority="11838" stopIfTrue="1" operator="equal">
      <formula>"p"</formula>
    </cfRule>
    <cfRule type="cellIs" dxfId="5976" priority="11839" stopIfTrue="1" operator="equal">
      <formula>"e"</formula>
    </cfRule>
  </conditionalFormatting>
  <conditionalFormatting sqref="Z292">
    <cfRule type="cellIs" dxfId="5975" priority="11834" stopIfTrue="1" operator="equal">
      <formula>"e"</formula>
    </cfRule>
    <cfRule type="cellIs" dxfId="5974" priority="11835" stopIfTrue="1" operator="equal">
      <formula>"p"</formula>
    </cfRule>
    <cfRule type="cellIs" dxfId="5973" priority="11836" stopIfTrue="1" operator="equal">
      <formula>"e"</formula>
    </cfRule>
  </conditionalFormatting>
  <conditionalFormatting sqref="AE292">
    <cfRule type="cellIs" dxfId="5972" priority="11831" stopIfTrue="1" operator="equal">
      <formula>"e"</formula>
    </cfRule>
    <cfRule type="cellIs" dxfId="5971" priority="11832" stopIfTrue="1" operator="equal">
      <formula>"p"</formula>
    </cfRule>
    <cfRule type="cellIs" dxfId="5970" priority="11833" stopIfTrue="1" operator="equal">
      <formula>"e"</formula>
    </cfRule>
  </conditionalFormatting>
  <conditionalFormatting sqref="AH292">
    <cfRule type="cellIs" dxfId="5969" priority="11828" stopIfTrue="1" operator="equal">
      <formula>"e"</formula>
    </cfRule>
    <cfRule type="cellIs" dxfId="5968" priority="11829" stopIfTrue="1" operator="equal">
      <formula>"p"</formula>
    </cfRule>
    <cfRule type="cellIs" dxfId="5967" priority="11830" stopIfTrue="1" operator="equal">
      <formula>"e"</formula>
    </cfRule>
  </conditionalFormatting>
  <conditionalFormatting sqref="AI302">
    <cfRule type="cellIs" dxfId="5966" priority="11825" stopIfTrue="1" operator="equal">
      <formula>"e"</formula>
    </cfRule>
    <cfRule type="cellIs" dxfId="5965" priority="11826" stopIfTrue="1" operator="equal">
      <formula>"p"</formula>
    </cfRule>
    <cfRule type="cellIs" dxfId="5964" priority="11827" stopIfTrue="1" operator="equal">
      <formula>"e"</formula>
    </cfRule>
  </conditionalFormatting>
  <conditionalFormatting sqref="AL292">
    <cfRule type="cellIs" dxfId="5963" priority="11822" stopIfTrue="1" operator="equal">
      <formula>"e"</formula>
    </cfRule>
    <cfRule type="cellIs" dxfId="5962" priority="11823" stopIfTrue="1" operator="equal">
      <formula>"p"</formula>
    </cfRule>
    <cfRule type="cellIs" dxfId="5961" priority="11824" stopIfTrue="1" operator="equal">
      <formula>"e"</formula>
    </cfRule>
  </conditionalFormatting>
  <conditionalFormatting sqref="AQ292">
    <cfRule type="cellIs" dxfId="5960" priority="11819" stopIfTrue="1" operator="equal">
      <formula>"e"</formula>
    </cfRule>
    <cfRule type="cellIs" dxfId="5959" priority="11820" stopIfTrue="1" operator="equal">
      <formula>"p"</formula>
    </cfRule>
    <cfRule type="cellIs" dxfId="5958" priority="11821" stopIfTrue="1" operator="equal">
      <formula>"e"</formula>
    </cfRule>
  </conditionalFormatting>
  <conditionalFormatting sqref="V292:Y292">
    <cfRule type="cellIs" dxfId="5957" priority="11798" stopIfTrue="1" operator="equal">
      <formula>"e"</formula>
    </cfRule>
    <cfRule type="cellIs" dxfId="5956" priority="11799" stopIfTrue="1" operator="equal">
      <formula>"p"</formula>
    </cfRule>
    <cfRule type="cellIs" dxfId="5955" priority="11800" stopIfTrue="1" operator="equal">
      <formula>"e"</formula>
    </cfRule>
  </conditionalFormatting>
  <conditionalFormatting sqref="AA292:AD292">
    <cfRule type="cellIs" dxfId="5954" priority="11795" stopIfTrue="1" operator="equal">
      <formula>"e"</formula>
    </cfRule>
    <cfRule type="cellIs" dxfId="5953" priority="11796" stopIfTrue="1" operator="equal">
      <formula>"p"</formula>
    </cfRule>
    <cfRule type="cellIs" dxfId="5952" priority="11797" stopIfTrue="1" operator="equal">
      <formula>"e"</formula>
    </cfRule>
  </conditionalFormatting>
  <conditionalFormatting sqref="O286:T286 Q303:R303 BA293:BD297 AN303 BA303:BD303 U303:AJ303 BA299:BD301">
    <cfRule type="cellIs" dxfId="5951" priority="11772" stopIfTrue="1" operator="equal">
      <formula>"P"</formula>
    </cfRule>
    <cfRule type="cellIs" dxfId="5950" priority="11773" stopIfTrue="1" operator="equal">
      <formula>"E"</formula>
    </cfRule>
    <cfRule type="cellIs" dxfId="5949" priority="11774" stopIfTrue="1" operator="equal">
      <formula>"P"</formula>
    </cfRule>
    <cfRule type="cellIs" dxfId="5948" priority="11775" stopIfTrue="1" operator="equal">
      <formula>"E"</formula>
    </cfRule>
    <cfRule type="cellIs" dxfId="5947" priority="11776" stopIfTrue="1" operator="equal">
      <formula>"P"</formula>
    </cfRule>
  </conditionalFormatting>
  <conditionalFormatting sqref="G440:G441">
    <cfRule type="cellIs" dxfId="5946" priority="11568" stopIfTrue="1" operator="equal">
      <formula>"E"</formula>
    </cfRule>
    <cfRule type="cellIs" dxfId="5945" priority="11569" stopIfTrue="1" operator="equal">
      <formula>"P"</formula>
    </cfRule>
  </conditionalFormatting>
  <conditionalFormatting sqref="O68:Q68">
    <cfRule type="cellIs" dxfId="5944" priority="11491" stopIfTrue="1" operator="equal">
      <formula>"e"</formula>
    </cfRule>
    <cfRule type="cellIs" dxfId="5943" priority="11492" stopIfTrue="1" operator="equal">
      <formula>"p"</formula>
    </cfRule>
    <cfRule type="cellIs" dxfId="5942" priority="11493" stopIfTrue="1" operator="equal">
      <formula>"e"</formula>
    </cfRule>
  </conditionalFormatting>
  <conditionalFormatting sqref="G68:G69">
    <cfRule type="cellIs" dxfId="5941" priority="11494" stopIfTrue="1" operator="equal">
      <formula>"E"</formula>
    </cfRule>
    <cfRule type="cellIs" dxfId="5940" priority="11495" stopIfTrue="1" operator="equal">
      <formula>"P"</formula>
    </cfRule>
  </conditionalFormatting>
  <conditionalFormatting sqref="O68:Q68">
    <cfRule type="cellIs" dxfId="5939" priority="11429" stopIfTrue="1" operator="equal">
      <formula>"P"</formula>
    </cfRule>
    <cfRule type="cellIs" dxfId="5938" priority="11430" stopIfTrue="1" operator="equal">
      <formula>"E"</formula>
    </cfRule>
    <cfRule type="cellIs" dxfId="5937" priority="11431" stopIfTrue="1" operator="equal">
      <formula>"P"</formula>
    </cfRule>
    <cfRule type="cellIs" dxfId="5936" priority="11432" stopIfTrue="1" operator="equal">
      <formula>"E"</formula>
    </cfRule>
    <cfRule type="cellIs" dxfId="5935" priority="11433" stopIfTrue="1" operator="equal">
      <formula>"P"</formula>
    </cfRule>
  </conditionalFormatting>
  <conditionalFormatting sqref="V286">
    <cfRule type="cellIs" dxfId="5934" priority="11358" stopIfTrue="1" operator="equal">
      <formula>"e"</formula>
    </cfRule>
    <cfRule type="cellIs" dxfId="5933" priority="11359" stopIfTrue="1" operator="equal">
      <formula>"p"</formula>
    </cfRule>
    <cfRule type="cellIs" dxfId="5932" priority="11360" stopIfTrue="1" operator="equal">
      <formula>"e"</formula>
    </cfRule>
  </conditionalFormatting>
  <conditionalFormatting sqref="U286">
    <cfRule type="cellIs" dxfId="5931" priority="11355" stopIfTrue="1" operator="equal">
      <formula>"e"</formula>
    </cfRule>
    <cfRule type="cellIs" dxfId="5930" priority="11356" stopIfTrue="1" operator="equal">
      <formula>"p"</formula>
    </cfRule>
    <cfRule type="cellIs" dxfId="5929" priority="11357" stopIfTrue="1" operator="equal">
      <formula>"e"</formula>
    </cfRule>
  </conditionalFormatting>
  <conditionalFormatting sqref="BI68:BL68">
    <cfRule type="cellIs" dxfId="5928" priority="11187" stopIfTrue="1" operator="equal">
      <formula>"e"</formula>
    </cfRule>
    <cfRule type="cellIs" dxfId="5927" priority="11188" stopIfTrue="1" operator="equal">
      <formula>"p"</formula>
    </cfRule>
    <cfRule type="cellIs" dxfId="5926" priority="11189" stopIfTrue="1" operator="equal">
      <formula>"e"</formula>
    </cfRule>
  </conditionalFormatting>
  <conditionalFormatting sqref="BI68:BL68">
    <cfRule type="cellIs" dxfId="5925" priority="11182" stopIfTrue="1" operator="equal">
      <formula>"P"</formula>
    </cfRule>
    <cfRule type="cellIs" dxfId="5924" priority="11183" stopIfTrue="1" operator="equal">
      <formula>"E"</formula>
    </cfRule>
    <cfRule type="cellIs" dxfId="5923" priority="11184" stopIfTrue="1" operator="equal">
      <formula>"P"</formula>
    </cfRule>
    <cfRule type="cellIs" dxfId="5922" priority="11185" stopIfTrue="1" operator="equal">
      <formula>"E"</formula>
    </cfRule>
    <cfRule type="cellIs" dxfId="5921" priority="11186" stopIfTrue="1" operator="equal">
      <formula>"P"</formula>
    </cfRule>
  </conditionalFormatting>
  <conditionalFormatting sqref="AC276">
    <cfRule type="cellIs" dxfId="5920" priority="11103" stopIfTrue="1" operator="equal">
      <formula>"e"</formula>
    </cfRule>
    <cfRule type="cellIs" dxfId="5919" priority="11104" stopIfTrue="1" operator="equal">
      <formula>"p"</formula>
    </cfRule>
    <cfRule type="cellIs" dxfId="5918" priority="11105" stopIfTrue="1" operator="equal">
      <formula>"e"</formula>
    </cfRule>
  </conditionalFormatting>
  <conditionalFormatting sqref="AC276">
    <cfRule type="cellIs" dxfId="5917" priority="11106" stopIfTrue="1" operator="equal">
      <formula>"E"</formula>
    </cfRule>
    <cfRule type="cellIs" dxfId="5916" priority="11107" stopIfTrue="1" operator="equal">
      <formula>"P"</formula>
    </cfRule>
  </conditionalFormatting>
  <conditionalFormatting sqref="AK307">
    <cfRule type="cellIs" dxfId="5915" priority="10952" stopIfTrue="1" operator="equal">
      <formula>"E"</formula>
    </cfRule>
    <cfRule type="cellIs" dxfId="5914" priority="10953" stopIfTrue="1" operator="equal">
      <formula>"P"</formula>
    </cfRule>
  </conditionalFormatting>
  <conditionalFormatting sqref="AN293:AR297 AN301:AR301 AN299:AR299">
    <cfRule type="cellIs" dxfId="5913" priority="10908" stopIfTrue="1" operator="equal">
      <formula>"E"</formula>
    </cfRule>
    <cfRule type="cellIs" dxfId="5912" priority="10909" stopIfTrue="1" operator="equal">
      <formula>"P"</formula>
    </cfRule>
  </conditionalFormatting>
  <conditionalFormatting sqref="AK302:AM302">
    <cfRule type="cellIs" dxfId="5911" priority="10961" stopIfTrue="1" operator="equal">
      <formula>"e"</formula>
    </cfRule>
    <cfRule type="cellIs" dxfId="5910" priority="10962" stopIfTrue="1" operator="equal">
      <formula>"p"</formula>
    </cfRule>
    <cfRule type="cellIs" dxfId="5909" priority="10963" stopIfTrue="1" operator="equal">
      <formula>"e"</formula>
    </cfRule>
  </conditionalFormatting>
  <conditionalFormatting sqref="AK293:AM297 AK303:AM303 AN300:AR300 AK299:AM301">
    <cfRule type="cellIs" dxfId="5908" priority="10964" stopIfTrue="1" operator="equal">
      <formula>"E"</formula>
    </cfRule>
    <cfRule type="cellIs" dxfId="5907" priority="10965" stopIfTrue="1" operator="equal">
      <formula>"P"</formula>
    </cfRule>
  </conditionalFormatting>
  <conditionalFormatting sqref="AL307">
    <cfRule type="cellIs" dxfId="5906" priority="10950" stopIfTrue="1" operator="equal">
      <formula>"E"</formula>
    </cfRule>
    <cfRule type="cellIs" dxfId="5905" priority="10951" stopIfTrue="1" operator="equal">
      <formula>"P"</formula>
    </cfRule>
  </conditionalFormatting>
  <conditionalFormatting sqref="AL308">
    <cfRule type="cellIs" dxfId="5904" priority="10945" stopIfTrue="1" operator="equal">
      <formula>"e"</formula>
    </cfRule>
    <cfRule type="cellIs" dxfId="5903" priority="10946" stopIfTrue="1" operator="equal">
      <formula>"p"</formula>
    </cfRule>
    <cfRule type="cellIs" dxfId="5902" priority="10947" stopIfTrue="1" operator="equal">
      <formula>"e"</formula>
    </cfRule>
  </conditionalFormatting>
  <conditionalFormatting sqref="AK308">
    <cfRule type="cellIs" dxfId="5901" priority="10942" stopIfTrue="1" operator="equal">
      <formula>"e"</formula>
    </cfRule>
    <cfRule type="cellIs" dxfId="5900" priority="10943" stopIfTrue="1" operator="equal">
      <formula>"p"</formula>
    </cfRule>
    <cfRule type="cellIs" dxfId="5899" priority="10944" stopIfTrue="1" operator="equal">
      <formula>"e"</formula>
    </cfRule>
  </conditionalFormatting>
  <conditionalFormatting sqref="AM308">
    <cfRule type="cellIs" dxfId="5898" priority="10939" stopIfTrue="1" operator="equal">
      <formula>"e"</formula>
    </cfRule>
    <cfRule type="cellIs" dxfId="5897" priority="10940" stopIfTrue="1" operator="equal">
      <formula>"p"</formula>
    </cfRule>
    <cfRule type="cellIs" dxfId="5896" priority="10941" stopIfTrue="1" operator="equal">
      <formula>"e"</formula>
    </cfRule>
  </conditionalFormatting>
  <conditionalFormatting sqref="AL311:AM311">
    <cfRule type="cellIs" dxfId="5895" priority="10934" stopIfTrue="1" operator="equal">
      <formula>"E"</formula>
    </cfRule>
    <cfRule type="cellIs" dxfId="5894" priority="10935" stopIfTrue="1" operator="equal">
      <formula>"P"</formula>
    </cfRule>
  </conditionalFormatting>
  <conditionalFormatting sqref="BL292 BL290">
    <cfRule type="cellIs" dxfId="5893" priority="10624" stopIfTrue="1" operator="equal">
      <formula>"e"</formula>
    </cfRule>
    <cfRule type="cellIs" dxfId="5892" priority="10625" stopIfTrue="1" operator="equal">
      <formula>"p"</formula>
    </cfRule>
    <cfRule type="cellIs" dxfId="5891" priority="10626" stopIfTrue="1" operator="equal">
      <formula>"e"</formula>
    </cfRule>
  </conditionalFormatting>
  <conditionalFormatting sqref="AO303:AR303">
    <cfRule type="cellIs" dxfId="5890" priority="10906" stopIfTrue="1" operator="equal">
      <formula>"E"</formula>
    </cfRule>
    <cfRule type="cellIs" dxfId="5889" priority="10907" stopIfTrue="1" operator="equal">
      <formula>"P"</formula>
    </cfRule>
  </conditionalFormatting>
  <conditionalFormatting sqref="AT309:AV309">
    <cfRule type="cellIs" dxfId="5888" priority="10817" stopIfTrue="1" operator="equal">
      <formula>"E"</formula>
    </cfRule>
    <cfRule type="cellIs" dxfId="5887" priority="10818" stopIfTrue="1" operator="equal">
      <formula>"P"</formula>
    </cfRule>
  </conditionalFormatting>
  <conditionalFormatting sqref="AW303:AZ303">
    <cfRule type="cellIs" dxfId="5886" priority="10738" stopIfTrue="1" operator="equal">
      <formula>"E"</formula>
    </cfRule>
    <cfRule type="cellIs" dxfId="5885" priority="10739" stopIfTrue="1" operator="equal">
      <formula>"P"</formula>
    </cfRule>
  </conditionalFormatting>
  <conditionalFormatting sqref="AS293:AV297 AS299:AV301">
    <cfRule type="cellIs" dxfId="5884" priority="10804" stopIfTrue="1" operator="equal">
      <formula>"E"</formula>
    </cfRule>
    <cfRule type="cellIs" dxfId="5883" priority="10805" stopIfTrue="1" operator="equal">
      <formula>"P"</formula>
    </cfRule>
  </conditionalFormatting>
  <conditionalFormatting sqref="AS303:AV303">
    <cfRule type="cellIs" dxfId="5882" priority="10800" stopIfTrue="1" operator="equal">
      <formula>"E"</formula>
    </cfRule>
    <cfRule type="cellIs" dxfId="5881" priority="10801" stopIfTrue="1" operator="equal">
      <formula>"P"</formula>
    </cfRule>
  </conditionalFormatting>
  <conditionalFormatting sqref="AW293:AZ297 AW299:AZ301">
    <cfRule type="cellIs" dxfId="5880" priority="10740" stopIfTrue="1" operator="equal">
      <formula>"E"</formula>
    </cfRule>
    <cfRule type="cellIs" dxfId="5879" priority="10741" stopIfTrue="1" operator="equal">
      <formula>"P"</formula>
    </cfRule>
  </conditionalFormatting>
  <conditionalFormatting sqref="BA307:BB307">
    <cfRule type="cellIs" dxfId="5878" priority="10643" stopIfTrue="1" operator="equal">
      <formula>"E"</formula>
    </cfRule>
    <cfRule type="cellIs" dxfId="5877" priority="10644" stopIfTrue="1" operator="equal">
      <formula>"P"</formula>
    </cfRule>
  </conditionalFormatting>
  <conditionalFormatting sqref="BA309:BB309">
    <cfRule type="cellIs" dxfId="5876" priority="10637" stopIfTrue="1" operator="equal">
      <formula>"E"</formula>
    </cfRule>
    <cfRule type="cellIs" dxfId="5875" priority="10638" stopIfTrue="1" operator="equal">
      <formula>"P"</formula>
    </cfRule>
  </conditionalFormatting>
  <conditionalFormatting sqref="BC309:BD309">
    <cfRule type="cellIs" dxfId="5874" priority="10635" stopIfTrue="1" operator="equal">
      <formula>"E"</formula>
    </cfRule>
    <cfRule type="cellIs" dxfId="5873" priority="10636" stopIfTrue="1" operator="equal">
      <formula>"P"</formula>
    </cfRule>
  </conditionalFormatting>
  <conditionalFormatting sqref="BA311:BB311">
    <cfRule type="cellIs" dxfId="5872" priority="10631" stopIfTrue="1" operator="equal">
      <formula>"E"</formula>
    </cfRule>
    <cfRule type="cellIs" dxfId="5871" priority="10632" stopIfTrue="1" operator="equal">
      <formula>"P"</formula>
    </cfRule>
  </conditionalFormatting>
  <conditionalFormatting sqref="BC311:BD311">
    <cfRule type="cellIs" dxfId="5870" priority="10629" stopIfTrue="1" operator="equal">
      <formula>"E"</formula>
    </cfRule>
    <cfRule type="cellIs" dxfId="5869" priority="10630" stopIfTrue="1" operator="equal">
      <formula>"P"</formula>
    </cfRule>
  </conditionalFormatting>
  <conditionalFormatting sqref="BL294 BL296 BL300">
    <cfRule type="cellIs" dxfId="5868" priority="10627" stopIfTrue="1" operator="equal">
      <formula>"E"</formula>
    </cfRule>
    <cfRule type="cellIs" dxfId="5867" priority="10628" stopIfTrue="1" operator="equal">
      <formula>"P"</formula>
    </cfRule>
  </conditionalFormatting>
  <conditionalFormatting sqref="BK290 BK292">
    <cfRule type="cellIs" dxfId="5866" priority="10590" stopIfTrue="1" operator="equal">
      <formula>"e"</formula>
    </cfRule>
    <cfRule type="cellIs" dxfId="5865" priority="10591" stopIfTrue="1" operator="equal">
      <formula>"p"</formula>
    </cfRule>
    <cfRule type="cellIs" dxfId="5864" priority="10592" stopIfTrue="1" operator="equal">
      <formula>"e"</formula>
    </cfRule>
  </conditionalFormatting>
  <conditionalFormatting sqref="BK293:BK297 BL291 BL293 BL295 BL297 BL301 BL299 BK299:BK301">
    <cfRule type="cellIs" dxfId="5863" priority="10593" stopIfTrue="1" operator="equal">
      <formula>"E"</formula>
    </cfRule>
    <cfRule type="cellIs" dxfId="5862" priority="10594" stopIfTrue="1" operator="equal">
      <formula>"P"</formula>
    </cfRule>
  </conditionalFormatting>
  <conditionalFormatting sqref="O128:AC131 O133:AC133">
    <cfRule type="cellIs" dxfId="5861" priority="10465" stopIfTrue="1" operator="equal">
      <formula>"E"</formula>
    </cfRule>
    <cfRule type="cellIs" dxfId="5860" priority="10466" stopIfTrue="1" operator="equal">
      <formula>"P"</formula>
    </cfRule>
  </conditionalFormatting>
  <conditionalFormatting sqref="O128:AC131 O133:AC133">
    <cfRule type="cellIs" dxfId="5859" priority="10460" stopIfTrue="1" operator="equal">
      <formula>"P"</formula>
    </cfRule>
    <cfRule type="cellIs" dxfId="5858" priority="10461" stopIfTrue="1" operator="equal">
      <formula>"E"</formula>
    </cfRule>
    <cfRule type="cellIs" dxfId="5857" priority="10462" stopIfTrue="1" operator="equal">
      <formula>"P"</formula>
    </cfRule>
    <cfRule type="cellIs" dxfId="5856" priority="10463" stopIfTrue="1" operator="equal">
      <formula>"E"</formula>
    </cfRule>
    <cfRule type="cellIs" dxfId="5855" priority="10464" stopIfTrue="1" operator="equal">
      <formula>"P"</formula>
    </cfRule>
  </conditionalFormatting>
  <conditionalFormatting sqref="AX308:AY308">
    <cfRule type="cellIs" dxfId="5854" priority="10296" stopIfTrue="1" operator="equal">
      <formula>"e"</formula>
    </cfRule>
    <cfRule type="cellIs" dxfId="5853" priority="10297" stopIfTrue="1" operator="equal">
      <formula>"p"</formula>
    </cfRule>
    <cfRule type="cellIs" dxfId="5852" priority="10298" stopIfTrue="1" operator="equal">
      <formula>"e"</formula>
    </cfRule>
  </conditionalFormatting>
  <conditionalFormatting sqref="BB308">
    <cfRule type="cellIs" dxfId="5851" priority="10293" stopIfTrue="1" operator="equal">
      <formula>"e"</formula>
    </cfRule>
    <cfRule type="cellIs" dxfId="5850" priority="10294" stopIfTrue="1" operator="equal">
      <formula>"p"</formula>
    </cfRule>
    <cfRule type="cellIs" dxfId="5849" priority="10295" stopIfTrue="1" operator="equal">
      <formula>"e"</formula>
    </cfRule>
  </conditionalFormatting>
  <conditionalFormatting sqref="BJ308">
    <cfRule type="cellIs" dxfId="5848" priority="10290" stopIfTrue="1" operator="equal">
      <formula>"e"</formula>
    </cfRule>
    <cfRule type="cellIs" dxfId="5847" priority="10291" stopIfTrue="1" operator="equal">
      <formula>"p"</formula>
    </cfRule>
    <cfRule type="cellIs" dxfId="5846" priority="10292" stopIfTrue="1" operator="equal">
      <formula>"e"</formula>
    </cfRule>
  </conditionalFormatting>
  <conditionalFormatting sqref="BI318:BK318 BI320:BK320 BI322:BK322 AH324:AH327 AK324:AK327 W324:X327">
    <cfRule type="cellIs" dxfId="5845" priority="10221" stopIfTrue="1" operator="equal">
      <formula>"e"</formula>
    </cfRule>
    <cfRule type="cellIs" dxfId="5844" priority="10222" stopIfTrue="1" operator="equal">
      <formula>"p"</formula>
    </cfRule>
    <cfRule type="cellIs" dxfId="5843" priority="10223" stopIfTrue="1" operator="equal">
      <formula>"e"</formula>
    </cfRule>
  </conditionalFormatting>
  <conditionalFormatting sqref="BH326 BL326 T316:U316 X316:Z316 AR316:AT316 BF316:BG316 BJ316:BK316 V326:Y326 O316:P316 AZ326 BF326 BA316:BD316 AC316:AE316 AG316:AJ316 AL316:AP316">
    <cfRule type="cellIs" dxfId="5842" priority="10217" stopIfTrue="1" operator="equal">
      <formula>"e"</formula>
    </cfRule>
    <cfRule type="cellIs" dxfId="5841" priority="10218" stopIfTrue="1" operator="equal">
      <formula>"p"</formula>
    </cfRule>
    <cfRule type="cellIs" dxfId="5840" priority="10219" stopIfTrue="1" operator="equal">
      <formula>"e"</formula>
    </cfRule>
    <cfRule type="cellIs" dxfId="5839" priority="10220" stopIfTrue="1" operator="equal">
      <formula>"p"</formula>
    </cfRule>
  </conditionalFormatting>
  <conditionalFormatting sqref="AO322:AP322 AT322 AX322:AY322 Z322 Q322 V322 BH322 BL322 AI322:AJ322">
    <cfRule type="cellIs" dxfId="5838" priority="10196" stopIfTrue="1" operator="equal">
      <formula>"e"</formula>
    </cfRule>
    <cfRule type="cellIs" dxfId="5837" priority="10197" stopIfTrue="1" operator="equal">
      <formula>"p"</formula>
    </cfRule>
    <cfRule type="cellIs" dxfId="5836" priority="10198" stopIfTrue="1" operator="equal">
      <formula>"e"</formula>
    </cfRule>
    <cfRule type="cellIs" dxfId="5835" priority="10199" stopIfTrue="1" operator="equal">
      <formula>"p"</formula>
    </cfRule>
  </conditionalFormatting>
  <conditionalFormatting sqref="AR318:AS318 AH319 Y318:Z318 X318:X319 AK318:AK319 P318:S318 U318:W318 AL318:AN318">
    <cfRule type="cellIs" dxfId="5834" priority="10214" stopIfTrue="1" operator="equal">
      <formula>"e"</formula>
    </cfRule>
    <cfRule type="cellIs" dxfId="5833" priority="10215" stopIfTrue="1" operator="equal">
      <formula>"p"</formula>
    </cfRule>
    <cfRule type="cellIs" dxfId="5832" priority="10216" stopIfTrue="1" operator="equal">
      <formula>"e"</formula>
    </cfRule>
  </conditionalFormatting>
  <conditionalFormatting sqref="AO318:AP318 AT318 AX318:AY318 Z318 Q318 V318 BH318 BL318 AI318:AJ318">
    <cfRule type="cellIs" dxfId="5831" priority="10210" stopIfTrue="1" operator="equal">
      <formula>"e"</formula>
    </cfRule>
    <cfRule type="cellIs" dxfId="5830" priority="10211" stopIfTrue="1" operator="equal">
      <formula>"p"</formula>
    </cfRule>
    <cfRule type="cellIs" dxfId="5829" priority="10212" stopIfTrue="1" operator="equal">
      <formula>"e"</formula>
    </cfRule>
    <cfRule type="cellIs" dxfId="5828" priority="10213" stopIfTrue="1" operator="equal">
      <formula>"p"</formula>
    </cfRule>
  </conditionalFormatting>
  <conditionalFormatting sqref="AR320:AS320 AH321 Y320:Z320 X320:X321 AK320:AK321 P320:S320 U320:W320 AL320:AN320">
    <cfRule type="cellIs" dxfId="5827" priority="10207" stopIfTrue="1" operator="equal">
      <formula>"e"</formula>
    </cfRule>
    <cfRule type="cellIs" dxfId="5826" priority="10208" stopIfTrue="1" operator="equal">
      <formula>"p"</formula>
    </cfRule>
    <cfRule type="cellIs" dxfId="5825" priority="10209" stopIfTrue="1" operator="equal">
      <formula>"e"</formula>
    </cfRule>
  </conditionalFormatting>
  <conditionalFormatting sqref="AO320:AP320 AT320 AX320:AY320 Z320 Q320 V320 BH320 BL320 AI320:AJ320">
    <cfRule type="cellIs" dxfId="5824" priority="10203" stopIfTrue="1" operator="equal">
      <formula>"e"</formula>
    </cfRule>
    <cfRule type="cellIs" dxfId="5823" priority="10204" stopIfTrue="1" operator="equal">
      <formula>"p"</formula>
    </cfRule>
    <cfRule type="cellIs" dxfId="5822" priority="10205" stopIfTrue="1" operator="equal">
      <formula>"e"</formula>
    </cfRule>
    <cfRule type="cellIs" dxfId="5821" priority="10206" stopIfTrue="1" operator="equal">
      <formula>"p"</formula>
    </cfRule>
  </conditionalFormatting>
  <conditionalFormatting sqref="AR322:AS322 AH323 Y322:Z322 X322:X323 AK322:AK323 P322:S322 U322:W322 AL322:AN322">
    <cfRule type="cellIs" dxfId="5820" priority="10200" stopIfTrue="1" operator="equal">
      <formula>"e"</formula>
    </cfRule>
    <cfRule type="cellIs" dxfId="5819" priority="10201" stopIfTrue="1" operator="equal">
      <formula>"p"</formula>
    </cfRule>
    <cfRule type="cellIs" dxfId="5818" priority="10202" stopIfTrue="1" operator="equal">
      <formula>"e"</formula>
    </cfRule>
  </conditionalFormatting>
  <conditionalFormatting sqref="O316:BL327">
    <cfRule type="cellIs" dxfId="5817" priority="10194" stopIfTrue="1" operator="equal">
      <formula>"P"</formula>
    </cfRule>
    <cfRule type="cellIs" dxfId="5816" priority="10195" stopIfTrue="1" operator="equal">
      <formula>"P"</formula>
    </cfRule>
  </conditionalFormatting>
  <conditionalFormatting sqref="BH324 BL324 V324:Y324 AZ324 BF324">
    <cfRule type="cellIs" dxfId="5815" priority="10185" stopIfTrue="1" operator="equal">
      <formula>"e"</formula>
    </cfRule>
    <cfRule type="cellIs" dxfId="5814" priority="10186" stopIfTrue="1" operator="equal">
      <formula>"p"</formula>
    </cfRule>
    <cfRule type="cellIs" dxfId="5813" priority="10187" stopIfTrue="1" operator="equal">
      <formula>"e"</formula>
    </cfRule>
    <cfRule type="cellIs" dxfId="5812" priority="10188" stopIfTrue="1" operator="equal">
      <formula>"p"</formula>
    </cfRule>
  </conditionalFormatting>
  <conditionalFormatting sqref="G22:G23">
    <cfRule type="cellIs" dxfId="5811" priority="10125" stopIfTrue="1" operator="equal">
      <formula>"E"</formula>
    </cfRule>
    <cfRule type="cellIs" dxfId="5810" priority="10126" stopIfTrue="1" operator="equal">
      <formula>"P"</formula>
    </cfRule>
  </conditionalFormatting>
  <conditionalFormatting sqref="G282:G283">
    <cfRule type="cellIs" dxfId="5809" priority="10121" stopIfTrue="1" operator="equal">
      <formula>"E"</formula>
    </cfRule>
    <cfRule type="cellIs" dxfId="5808" priority="10122" stopIfTrue="1" operator="equal">
      <formula>"P"</formula>
    </cfRule>
  </conditionalFormatting>
  <conditionalFormatting sqref="G24:G25">
    <cfRule type="cellIs" dxfId="5807" priority="10117" stopIfTrue="1" operator="equal">
      <formula>"E"</formula>
    </cfRule>
    <cfRule type="cellIs" dxfId="5806" priority="10118" stopIfTrue="1" operator="equal">
      <formula>"P"</formula>
    </cfRule>
  </conditionalFormatting>
  <conditionalFormatting sqref="AE276:AG276">
    <cfRule type="cellIs" dxfId="5805" priority="10098" stopIfTrue="1" operator="equal">
      <formula>"e"</formula>
    </cfRule>
    <cfRule type="cellIs" dxfId="5804" priority="10099" stopIfTrue="1" operator="equal">
      <formula>"p"</formula>
    </cfRule>
    <cfRule type="cellIs" dxfId="5803" priority="10100" stopIfTrue="1" operator="equal">
      <formula>"e"</formula>
    </cfRule>
  </conditionalFormatting>
  <conditionalFormatting sqref="AE276:AG276">
    <cfRule type="cellIs" dxfId="5802" priority="10093" stopIfTrue="1" operator="equal">
      <formula>"P"</formula>
    </cfRule>
    <cfRule type="cellIs" dxfId="5801" priority="10094" stopIfTrue="1" operator="equal">
      <formula>"E"</formula>
    </cfRule>
    <cfRule type="cellIs" dxfId="5800" priority="10095" stopIfTrue="1" operator="equal">
      <formula>"P"</formula>
    </cfRule>
    <cfRule type="cellIs" dxfId="5799" priority="10096" stopIfTrue="1" operator="equal">
      <formula>"E"</formula>
    </cfRule>
    <cfRule type="cellIs" dxfId="5798" priority="10097" stopIfTrue="1" operator="equal">
      <formula>"P"</formula>
    </cfRule>
  </conditionalFormatting>
  <conditionalFormatting sqref="AH276">
    <cfRule type="cellIs" dxfId="5797" priority="10088" stopIfTrue="1" operator="equal">
      <formula>"P"</formula>
    </cfRule>
    <cfRule type="cellIs" dxfId="5796" priority="10089" stopIfTrue="1" operator="equal">
      <formula>"E"</formula>
    </cfRule>
    <cfRule type="cellIs" dxfId="5795" priority="10090" stopIfTrue="1" operator="equal">
      <formula>"P"</formula>
    </cfRule>
    <cfRule type="cellIs" dxfId="5794" priority="10091" stopIfTrue="1" operator="equal">
      <formula>"E"</formula>
    </cfRule>
    <cfRule type="cellIs" dxfId="5793" priority="10092" stopIfTrue="1" operator="equal">
      <formula>"P"</formula>
    </cfRule>
  </conditionalFormatting>
  <conditionalFormatting sqref="AH276">
    <cfRule type="cellIs" dxfId="5792" priority="10085" stopIfTrue="1" operator="equal">
      <formula>"e"</formula>
    </cfRule>
    <cfRule type="cellIs" dxfId="5791" priority="10086" stopIfTrue="1" operator="equal">
      <formula>"p"</formula>
    </cfRule>
    <cfRule type="cellIs" dxfId="5790" priority="10087" stopIfTrue="1" operator="equal">
      <formula>"e"</formula>
    </cfRule>
  </conditionalFormatting>
  <conditionalFormatting sqref="AU360:AV360">
    <cfRule type="cellIs" dxfId="5789" priority="10064" stopIfTrue="1" operator="equal">
      <formula>"P"</formula>
    </cfRule>
    <cfRule type="cellIs" dxfId="5788" priority="10065" stopIfTrue="1" operator="equal">
      <formula>"E"</formula>
    </cfRule>
    <cfRule type="cellIs" dxfId="5787" priority="10066" stopIfTrue="1" operator="equal">
      <formula>"P"</formula>
    </cfRule>
    <cfRule type="cellIs" dxfId="5786" priority="10067" stopIfTrue="1" operator="equal">
      <formula>"E"</formula>
    </cfRule>
    <cfRule type="cellIs" dxfId="5785" priority="10068" stopIfTrue="1" operator="equal">
      <formula>"P"</formula>
    </cfRule>
  </conditionalFormatting>
  <conditionalFormatting sqref="AU360:AV360">
    <cfRule type="cellIs" dxfId="5784" priority="10061" stopIfTrue="1" operator="equal">
      <formula>"e"</formula>
    </cfRule>
    <cfRule type="cellIs" dxfId="5783" priority="10062" stopIfTrue="1" operator="equal">
      <formula>"p"</formula>
    </cfRule>
    <cfRule type="cellIs" dxfId="5782" priority="10063" stopIfTrue="1" operator="equal">
      <formula>"e"</formula>
    </cfRule>
  </conditionalFormatting>
  <conditionalFormatting sqref="R55:S55">
    <cfRule type="cellIs" dxfId="5781" priority="9885" stopIfTrue="1" operator="equal">
      <formula>"P"</formula>
    </cfRule>
    <cfRule type="cellIs" dxfId="5780" priority="9886" stopIfTrue="1" operator="equal">
      <formula>"E"</formula>
    </cfRule>
    <cfRule type="cellIs" dxfId="5779" priority="9887" stopIfTrue="1" operator="equal">
      <formula>"P"</formula>
    </cfRule>
    <cfRule type="cellIs" dxfId="5778" priority="9888" stopIfTrue="1" operator="equal">
      <formula>"E"</formula>
    </cfRule>
    <cfRule type="cellIs" dxfId="5777" priority="9889" stopIfTrue="1" operator="equal">
      <formula>"P"</formula>
    </cfRule>
  </conditionalFormatting>
  <conditionalFormatting sqref="L452">
    <cfRule type="cellIs" dxfId="5776" priority="10048" stopIfTrue="1" operator="equal">
      <formula>"E"</formula>
    </cfRule>
    <cfRule type="cellIs" dxfId="5775" priority="10049" stopIfTrue="1" operator="equal">
      <formula>"P"</formula>
    </cfRule>
  </conditionalFormatting>
  <conditionalFormatting sqref="G452">
    <cfRule type="cellIs" dxfId="5774" priority="10046" stopIfTrue="1" operator="equal">
      <formula>"E"</formula>
    </cfRule>
    <cfRule type="cellIs" dxfId="5773" priority="10047" stopIfTrue="1" operator="equal">
      <formula>"P"</formula>
    </cfRule>
  </conditionalFormatting>
  <conditionalFormatting sqref="R15:S15">
    <cfRule type="cellIs" dxfId="5772" priority="10035" stopIfTrue="1" operator="equal">
      <formula>"E"</formula>
    </cfRule>
    <cfRule type="cellIs" dxfId="5771" priority="10036" stopIfTrue="1" operator="equal">
      <formula>"P"</formula>
    </cfRule>
  </conditionalFormatting>
  <conditionalFormatting sqref="R15:U15">
    <cfRule type="cellIs" dxfId="5770" priority="10030" stopIfTrue="1" operator="equal">
      <formula>"P"</formula>
    </cfRule>
    <cfRule type="cellIs" dxfId="5769" priority="10031" stopIfTrue="1" operator="equal">
      <formula>"E"</formula>
    </cfRule>
    <cfRule type="cellIs" dxfId="5768" priority="10032" stopIfTrue="1" operator="equal">
      <formula>"P"</formula>
    </cfRule>
    <cfRule type="cellIs" dxfId="5767" priority="10033" stopIfTrue="1" operator="equal">
      <formula>"E"</formula>
    </cfRule>
    <cfRule type="cellIs" dxfId="5766" priority="10034" stopIfTrue="1" operator="equal">
      <formula>"P"</formula>
    </cfRule>
  </conditionalFormatting>
  <conditionalFormatting sqref="G72:G81">
    <cfRule type="cellIs" dxfId="5765" priority="9987" stopIfTrue="1" operator="equal">
      <formula>"E"</formula>
    </cfRule>
    <cfRule type="cellIs" dxfId="5764" priority="9988" stopIfTrue="1" operator="equal">
      <formula>"P"</formula>
    </cfRule>
  </conditionalFormatting>
  <conditionalFormatting sqref="G82:G91">
    <cfRule type="cellIs" dxfId="5763" priority="9978" stopIfTrue="1" operator="equal">
      <formula>"E"</formula>
    </cfRule>
    <cfRule type="cellIs" dxfId="5762" priority="9979" stopIfTrue="1" operator="equal">
      <formula>"P"</formula>
    </cfRule>
  </conditionalFormatting>
  <conditionalFormatting sqref="G92:G97">
    <cfRule type="cellIs" dxfId="5761" priority="9969" stopIfTrue="1" operator="equal">
      <formula>"E"</formula>
    </cfRule>
    <cfRule type="cellIs" dxfId="5760" priority="9970" stopIfTrue="1" operator="equal">
      <formula>"P"</formula>
    </cfRule>
  </conditionalFormatting>
  <conditionalFormatting sqref="BK383:BL383">
    <cfRule type="cellIs" dxfId="5759" priority="9901" stopIfTrue="1" operator="equal">
      <formula>"P"</formula>
    </cfRule>
    <cfRule type="cellIs" dxfId="5758" priority="9902" stopIfTrue="1" operator="equal">
      <formula>"E"</formula>
    </cfRule>
    <cfRule type="cellIs" dxfId="5757" priority="9903" stopIfTrue="1" operator="equal">
      <formula>"P"</formula>
    </cfRule>
    <cfRule type="cellIs" dxfId="5756" priority="9904" stopIfTrue="1" operator="equal">
      <formula>"E"</formula>
    </cfRule>
    <cfRule type="cellIs" dxfId="5755" priority="9905" stopIfTrue="1" operator="equal">
      <formula>"P"</formula>
    </cfRule>
  </conditionalFormatting>
  <conditionalFormatting sqref="BL382">
    <cfRule type="cellIs" dxfId="5754" priority="9920" stopIfTrue="1" operator="equal">
      <formula>"E"</formula>
    </cfRule>
    <cfRule type="cellIs" dxfId="5753" priority="9921" stopIfTrue="1" operator="equal">
      <formula>"P"</formula>
    </cfRule>
  </conditionalFormatting>
  <conditionalFormatting sqref="BL382">
    <cfRule type="cellIs" dxfId="5752" priority="9915" stopIfTrue="1" operator="equal">
      <formula>"P"</formula>
    </cfRule>
    <cfRule type="cellIs" dxfId="5751" priority="9916" stopIfTrue="1" operator="equal">
      <formula>"E"</formula>
    </cfRule>
    <cfRule type="cellIs" dxfId="5750" priority="9917" stopIfTrue="1" operator="equal">
      <formula>"P"</formula>
    </cfRule>
    <cfRule type="cellIs" dxfId="5749" priority="9918" stopIfTrue="1" operator="equal">
      <formula>"E"</formula>
    </cfRule>
    <cfRule type="cellIs" dxfId="5748" priority="9919" stopIfTrue="1" operator="equal">
      <formula>"P"</formula>
    </cfRule>
  </conditionalFormatting>
  <conditionalFormatting sqref="BK382">
    <cfRule type="cellIs" dxfId="5747" priority="9913" stopIfTrue="1" operator="equal">
      <formula>"E"</formula>
    </cfRule>
    <cfRule type="cellIs" dxfId="5746" priority="9914" stopIfTrue="1" operator="equal">
      <formula>"P"</formula>
    </cfRule>
  </conditionalFormatting>
  <conditionalFormatting sqref="BK382">
    <cfRule type="cellIs" dxfId="5745" priority="9908" stopIfTrue="1" operator="equal">
      <formula>"P"</formula>
    </cfRule>
    <cfRule type="cellIs" dxfId="5744" priority="9909" stopIfTrue="1" operator="equal">
      <formula>"E"</formula>
    </cfRule>
    <cfRule type="cellIs" dxfId="5743" priority="9910" stopIfTrue="1" operator="equal">
      <formula>"P"</formula>
    </cfRule>
    <cfRule type="cellIs" dxfId="5742" priority="9911" stopIfTrue="1" operator="equal">
      <formula>"E"</formula>
    </cfRule>
    <cfRule type="cellIs" dxfId="5741" priority="9912" stopIfTrue="1" operator="equal">
      <formula>"P"</formula>
    </cfRule>
  </conditionalFormatting>
  <conditionalFormatting sqref="BK383:BL383">
    <cfRule type="cellIs" dxfId="5740" priority="9906" stopIfTrue="1" operator="equal">
      <formula>"E"</formula>
    </cfRule>
    <cfRule type="cellIs" dxfId="5739" priority="9907" stopIfTrue="1" operator="equal">
      <formula>"P"</formula>
    </cfRule>
  </conditionalFormatting>
  <conditionalFormatting sqref="R55">
    <cfRule type="cellIs" dxfId="5738" priority="9890" stopIfTrue="1" operator="equal">
      <formula>"E"</formula>
    </cfRule>
    <cfRule type="cellIs" dxfId="5737" priority="9891" stopIfTrue="1" operator="equal">
      <formula>"P"</formula>
    </cfRule>
  </conditionalFormatting>
  <conditionalFormatting sqref="S55">
    <cfRule type="cellIs" dxfId="5736" priority="9883" stopIfTrue="1" operator="equal">
      <formula>"E"</formula>
    </cfRule>
    <cfRule type="cellIs" dxfId="5735" priority="9884" stopIfTrue="1" operator="equal">
      <formula>"P"</formula>
    </cfRule>
  </conditionalFormatting>
  <conditionalFormatting sqref="T55">
    <cfRule type="cellIs" dxfId="5734" priority="9878" stopIfTrue="1" operator="equal">
      <formula>"P"</formula>
    </cfRule>
    <cfRule type="cellIs" dxfId="5733" priority="9879" stopIfTrue="1" operator="equal">
      <formula>"E"</formula>
    </cfRule>
    <cfRule type="cellIs" dxfId="5732" priority="9880" stopIfTrue="1" operator="equal">
      <formula>"P"</formula>
    </cfRule>
    <cfRule type="cellIs" dxfId="5731" priority="9881" stopIfTrue="1" operator="equal">
      <formula>"E"</formula>
    </cfRule>
    <cfRule type="cellIs" dxfId="5730" priority="9882" stopIfTrue="1" operator="equal">
      <formula>"P"</formula>
    </cfRule>
  </conditionalFormatting>
  <conditionalFormatting sqref="T55">
    <cfRule type="cellIs" dxfId="5729" priority="9876" stopIfTrue="1" operator="equal">
      <formula>"E"</formula>
    </cfRule>
    <cfRule type="cellIs" dxfId="5728" priority="9877" stopIfTrue="1" operator="equal">
      <formula>"P"</formula>
    </cfRule>
  </conditionalFormatting>
  <conditionalFormatting sqref="V29">
    <cfRule type="cellIs" dxfId="5727" priority="9874" stopIfTrue="1" operator="equal">
      <formula>"E"</formula>
    </cfRule>
    <cfRule type="cellIs" dxfId="5726" priority="9875" stopIfTrue="1" operator="equal">
      <formula>"P"</formula>
    </cfRule>
  </conditionalFormatting>
  <conditionalFormatting sqref="AA29">
    <cfRule type="cellIs" dxfId="5725" priority="9872" stopIfTrue="1" operator="equal">
      <formula>"E"</formula>
    </cfRule>
    <cfRule type="cellIs" dxfId="5724" priority="9873" stopIfTrue="1" operator="equal">
      <formula>"P"</formula>
    </cfRule>
  </conditionalFormatting>
  <conditionalFormatting sqref="AF15">
    <cfRule type="cellIs" dxfId="5723" priority="9784" stopIfTrue="1" operator="equal">
      <formula>"E"</formula>
    </cfRule>
    <cfRule type="cellIs" dxfId="5722" priority="9785" stopIfTrue="1" operator="equal">
      <formula>"P"</formula>
    </cfRule>
  </conditionalFormatting>
  <conditionalFormatting sqref="AB15:AD15 AF15:AH15 AJ15:AM15">
    <cfRule type="cellIs" dxfId="5721" priority="9779" stopIfTrue="1" operator="equal">
      <formula>"P"</formula>
    </cfRule>
    <cfRule type="cellIs" dxfId="5720" priority="9780" stopIfTrue="1" operator="equal">
      <formula>"E"</formula>
    </cfRule>
    <cfRule type="cellIs" dxfId="5719" priority="9781" stopIfTrue="1" operator="equal">
      <formula>"P"</formula>
    </cfRule>
    <cfRule type="cellIs" dxfId="5718" priority="9782" stopIfTrue="1" operator="equal">
      <formula>"E"</formula>
    </cfRule>
    <cfRule type="cellIs" dxfId="5717" priority="9783" stopIfTrue="1" operator="equal">
      <formula>"P"</formula>
    </cfRule>
  </conditionalFormatting>
  <conditionalFormatting sqref="AF17">
    <cfRule type="cellIs" dxfId="5716" priority="9777" stopIfTrue="1" operator="equal">
      <formula>"E"</formula>
    </cfRule>
    <cfRule type="cellIs" dxfId="5715" priority="9778" stopIfTrue="1" operator="equal">
      <formula>"P"</formula>
    </cfRule>
  </conditionalFormatting>
  <conditionalFormatting sqref="AB17:AM17">
    <cfRule type="cellIs" dxfId="5714" priority="9772" stopIfTrue="1" operator="equal">
      <formula>"P"</formula>
    </cfRule>
    <cfRule type="cellIs" dxfId="5713" priority="9773" stopIfTrue="1" operator="equal">
      <formula>"E"</formula>
    </cfRule>
    <cfRule type="cellIs" dxfId="5712" priority="9774" stopIfTrue="1" operator="equal">
      <formula>"P"</formula>
    </cfRule>
    <cfRule type="cellIs" dxfId="5711" priority="9775" stopIfTrue="1" operator="equal">
      <formula>"E"</formula>
    </cfRule>
    <cfRule type="cellIs" dxfId="5710" priority="9776" stopIfTrue="1" operator="equal">
      <formula>"P"</formula>
    </cfRule>
  </conditionalFormatting>
  <conditionalFormatting sqref="AB17">
    <cfRule type="cellIs" dxfId="5709" priority="9770" stopIfTrue="1" operator="equal">
      <formula>"E"</formula>
    </cfRule>
    <cfRule type="cellIs" dxfId="5708" priority="9771" stopIfTrue="1" operator="equal">
      <formula>"P"</formula>
    </cfRule>
  </conditionalFormatting>
  <conditionalFormatting sqref="AF17">
    <cfRule type="cellIs" dxfId="5707" priority="9768" stopIfTrue="1" operator="equal">
      <formula>"E"</formula>
    </cfRule>
    <cfRule type="cellIs" dxfId="5706" priority="9769" stopIfTrue="1" operator="equal">
      <formula>"P"</formula>
    </cfRule>
  </conditionalFormatting>
  <conditionalFormatting sqref="AJ17">
    <cfRule type="cellIs" dxfId="5705" priority="9766" stopIfTrue="1" operator="equal">
      <formula>"E"</formula>
    </cfRule>
    <cfRule type="cellIs" dxfId="5704" priority="9767" stopIfTrue="1" operator="equal">
      <formula>"P"</formula>
    </cfRule>
  </conditionalFormatting>
  <conditionalFormatting sqref="AK19 AI19 AD19:AG19">
    <cfRule type="cellIs" dxfId="5703" priority="9764" stopIfTrue="1" operator="equal">
      <formula>"E"</formula>
    </cfRule>
    <cfRule type="cellIs" dxfId="5702" priority="9765" stopIfTrue="1" operator="equal">
      <formula>"P"</formula>
    </cfRule>
  </conditionalFormatting>
  <conditionalFormatting sqref="AB19:AM19">
    <cfRule type="cellIs" dxfId="5701" priority="9759" stopIfTrue="1" operator="equal">
      <formula>"P"</formula>
    </cfRule>
    <cfRule type="cellIs" dxfId="5700" priority="9760" stopIfTrue="1" operator="equal">
      <formula>"E"</formula>
    </cfRule>
    <cfRule type="cellIs" dxfId="5699" priority="9761" stopIfTrue="1" operator="equal">
      <formula>"P"</formula>
    </cfRule>
    <cfRule type="cellIs" dxfId="5698" priority="9762" stopIfTrue="1" operator="equal">
      <formula>"E"</formula>
    </cfRule>
    <cfRule type="cellIs" dxfId="5697" priority="9763" stopIfTrue="1" operator="equal">
      <formula>"P"</formula>
    </cfRule>
  </conditionalFormatting>
  <conditionalFormatting sqref="AK21 AI21 AD21:AG21">
    <cfRule type="cellIs" dxfId="5696" priority="9757" stopIfTrue="1" operator="equal">
      <formula>"E"</formula>
    </cfRule>
    <cfRule type="cellIs" dxfId="5695" priority="9758" stopIfTrue="1" operator="equal">
      <formula>"P"</formula>
    </cfRule>
  </conditionalFormatting>
  <conditionalFormatting sqref="AB21:AM21">
    <cfRule type="cellIs" dxfId="5694" priority="9752" stopIfTrue="1" operator="equal">
      <formula>"P"</formula>
    </cfRule>
    <cfRule type="cellIs" dxfId="5693" priority="9753" stopIfTrue="1" operator="equal">
      <formula>"E"</formula>
    </cfRule>
    <cfRule type="cellIs" dxfId="5692" priority="9754" stopIfTrue="1" operator="equal">
      <formula>"P"</formula>
    </cfRule>
    <cfRule type="cellIs" dxfId="5691" priority="9755" stopIfTrue="1" operator="equal">
      <formula>"E"</formula>
    </cfRule>
    <cfRule type="cellIs" dxfId="5690" priority="9756" stopIfTrue="1" operator="equal">
      <formula>"P"</formula>
    </cfRule>
  </conditionalFormatting>
  <conditionalFormatting sqref="AK23 AI23 AD23:AG23">
    <cfRule type="cellIs" dxfId="5689" priority="9750" stopIfTrue="1" operator="equal">
      <formula>"E"</formula>
    </cfRule>
    <cfRule type="cellIs" dxfId="5688" priority="9751" stopIfTrue="1" operator="equal">
      <formula>"P"</formula>
    </cfRule>
  </conditionalFormatting>
  <conditionalFormatting sqref="AB23:AM23">
    <cfRule type="cellIs" dxfId="5687" priority="9745" stopIfTrue="1" operator="equal">
      <formula>"P"</formula>
    </cfRule>
    <cfRule type="cellIs" dxfId="5686" priority="9746" stopIfTrue="1" operator="equal">
      <formula>"E"</formula>
    </cfRule>
    <cfRule type="cellIs" dxfId="5685" priority="9747" stopIfTrue="1" operator="equal">
      <formula>"P"</formula>
    </cfRule>
    <cfRule type="cellIs" dxfId="5684" priority="9748" stopIfTrue="1" operator="equal">
      <formula>"E"</formula>
    </cfRule>
    <cfRule type="cellIs" dxfId="5683" priority="9749" stopIfTrue="1" operator="equal">
      <formula>"P"</formula>
    </cfRule>
  </conditionalFormatting>
  <conditionalFormatting sqref="AB39:AE39 AG39:AH39">
    <cfRule type="cellIs" dxfId="5682" priority="9743" stopIfTrue="1" operator="equal">
      <formula>"E"</formula>
    </cfRule>
    <cfRule type="cellIs" dxfId="5681" priority="9744" stopIfTrue="1" operator="equal">
      <formula>"P"</formula>
    </cfRule>
  </conditionalFormatting>
  <conditionalFormatting sqref="AB39:AE39 AG39:AH39">
    <cfRule type="cellIs" dxfId="5680" priority="9738" stopIfTrue="1" operator="equal">
      <formula>"P"</formula>
    </cfRule>
    <cfRule type="cellIs" dxfId="5679" priority="9739" stopIfTrue="1" operator="equal">
      <formula>"E"</formula>
    </cfRule>
    <cfRule type="cellIs" dxfId="5678" priority="9740" stopIfTrue="1" operator="equal">
      <formula>"P"</formula>
    </cfRule>
    <cfRule type="cellIs" dxfId="5677" priority="9741" stopIfTrue="1" operator="equal">
      <formula>"E"</formula>
    </cfRule>
    <cfRule type="cellIs" dxfId="5676" priority="9742" stopIfTrue="1" operator="equal">
      <formula>"P"</formula>
    </cfRule>
  </conditionalFormatting>
  <conditionalFormatting sqref="AF39">
    <cfRule type="cellIs" dxfId="5675" priority="9736" stopIfTrue="1" operator="equal">
      <formula>"E"</formula>
    </cfRule>
    <cfRule type="cellIs" dxfId="5674" priority="9737" stopIfTrue="1" operator="equal">
      <formula>"P"</formula>
    </cfRule>
  </conditionalFormatting>
  <conditionalFormatting sqref="AF39">
    <cfRule type="cellIs" dxfId="5673" priority="9731" stopIfTrue="1" operator="equal">
      <formula>"P"</formula>
    </cfRule>
    <cfRule type="cellIs" dxfId="5672" priority="9732" stopIfTrue="1" operator="equal">
      <formula>"E"</formula>
    </cfRule>
    <cfRule type="cellIs" dxfId="5671" priority="9733" stopIfTrue="1" operator="equal">
      <formula>"P"</formula>
    </cfRule>
    <cfRule type="cellIs" dxfId="5670" priority="9734" stopIfTrue="1" operator="equal">
      <formula>"E"</formula>
    </cfRule>
    <cfRule type="cellIs" dxfId="5669" priority="9735" stopIfTrue="1" operator="equal">
      <formula>"P"</formula>
    </cfRule>
  </conditionalFormatting>
  <conditionalFormatting sqref="AB51:AK51">
    <cfRule type="cellIs" dxfId="5668" priority="9729" stopIfTrue="1" operator="equal">
      <formula>"E"</formula>
    </cfRule>
    <cfRule type="cellIs" dxfId="5667" priority="9730" stopIfTrue="1" operator="equal">
      <formula>"P"</formula>
    </cfRule>
  </conditionalFormatting>
  <conditionalFormatting sqref="AB51:AK51">
    <cfRule type="cellIs" dxfId="5666" priority="9724" stopIfTrue="1" operator="equal">
      <formula>"P"</formula>
    </cfRule>
    <cfRule type="cellIs" dxfId="5665" priority="9725" stopIfTrue="1" operator="equal">
      <formula>"E"</formula>
    </cfRule>
    <cfRule type="cellIs" dxfId="5664" priority="9726" stopIfTrue="1" operator="equal">
      <formula>"P"</formula>
    </cfRule>
    <cfRule type="cellIs" dxfId="5663" priority="9727" stopIfTrue="1" operator="equal">
      <formula>"E"</formula>
    </cfRule>
    <cfRule type="cellIs" dxfId="5662" priority="9728" stopIfTrue="1" operator="equal">
      <formula>"P"</formula>
    </cfRule>
  </conditionalFormatting>
  <conditionalFormatting sqref="AE15">
    <cfRule type="cellIs" dxfId="5661" priority="9494" stopIfTrue="1" operator="equal">
      <formula>"P"</formula>
    </cfRule>
    <cfRule type="cellIs" dxfId="5660" priority="9495" stopIfTrue="1" operator="equal">
      <formula>"E"</formula>
    </cfRule>
    <cfRule type="cellIs" dxfId="5659" priority="9496" stopIfTrue="1" operator="equal">
      <formula>"P"</formula>
    </cfRule>
    <cfRule type="cellIs" dxfId="5658" priority="9497" stopIfTrue="1" operator="equal">
      <formula>"E"</formula>
    </cfRule>
    <cfRule type="cellIs" dxfId="5657" priority="9498" stopIfTrue="1" operator="equal">
      <formula>"P"</formula>
    </cfRule>
  </conditionalFormatting>
  <conditionalFormatting sqref="AI15">
    <cfRule type="cellIs" dxfId="5656" priority="9489" stopIfTrue="1" operator="equal">
      <formula>"P"</formula>
    </cfRule>
    <cfRule type="cellIs" dxfId="5655" priority="9490" stopIfTrue="1" operator="equal">
      <formula>"E"</formula>
    </cfRule>
    <cfRule type="cellIs" dxfId="5654" priority="9491" stopIfTrue="1" operator="equal">
      <formula>"P"</formula>
    </cfRule>
    <cfRule type="cellIs" dxfId="5653" priority="9492" stopIfTrue="1" operator="equal">
      <formula>"E"</formula>
    </cfRule>
    <cfRule type="cellIs" dxfId="5652" priority="9493" stopIfTrue="1" operator="equal">
      <formula>"P"</formula>
    </cfRule>
  </conditionalFormatting>
  <conditionalFormatting sqref="R312:S312 W312">
    <cfRule type="cellIs" dxfId="5651" priority="9406" stopIfTrue="1" operator="equal">
      <formula>"E"</formula>
    </cfRule>
    <cfRule type="cellIs" dxfId="5650" priority="9407" stopIfTrue="1" operator="equal">
      <formula>"P"</formula>
    </cfRule>
  </conditionalFormatting>
  <conditionalFormatting sqref="R312:Y312 BL312">
    <cfRule type="cellIs" dxfId="5649" priority="9401" stopIfTrue="1" operator="equal">
      <formula>"P"</formula>
    </cfRule>
    <cfRule type="cellIs" dxfId="5648" priority="9402" stopIfTrue="1" operator="equal">
      <formula>"E"</formula>
    </cfRule>
    <cfRule type="cellIs" dxfId="5647" priority="9403" stopIfTrue="1" operator="equal">
      <formula>"P"</formula>
    </cfRule>
    <cfRule type="cellIs" dxfId="5646" priority="9404" stopIfTrue="1" operator="equal">
      <formula>"E"</formula>
    </cfRule>
    <cfRule type="cellIs" dxfId="5645" priority="9405" stopIfTrue="1" operator="equal">
      <formula>"P"</formula>
    </cfRule>
  </conditionalFormatting>
  <conditionalFormatting sqref="BE312:BJ312">
    <cfRule type="cellIs" dxfId="5644" priority="9399" stopIfTrue="1" operator="equal">
      <formula>"E"</formula>
    </cfRule>
    <cfRule type="cellIs" dxfId="5643" priority="9400" stopIfTrue="1" operator="equal">
      <formula>"P"</formula>
    </cfRule>
  </conditionalFormatting>
  <conditionalFormatting sqref="BA312:BD312">
    <cfRule type="cellIs" dxfId="5642" priority="9392" stopIfTrue="1" operator="equal">
      <formula>"E"</formula>
    </cfRule>
    <cfRule type="cellIs" dxfId="5641" priority="9393" stopIfTrue="1" operator="equal">
      <formula>"P"</formula>
    </cfRule>
  </conditionalFormatting>
  <conditionalFormatting sqref="BA312:BD312">
    <cfRule type="cellIs" dxfId="5640" priority="9387" stopIfTrue="1" operator="equal">
      <formula>"P"</formula>
    </cfRule>
    <cfRule type="cellIs" dxfId="5639" priority="9388" stopIfTrue="1" operator="equal">
      <formula>"E"</formula>
    </cfRule>
    <cfRule type="cellIs" dxfId="5638" priority="9389" stopIfTrue="1" operator="equal">
      <formula>"P"</formula>
    </cfRule>
    <cfRule type="cellIs" dxfId="5637" priority="9390" stopIfTrue="1" operator="equal">
      <formula>"E"</formula>
    </cfRule>
    <cfRule type="cellIs" dxfId="5636" priority="9391" stopIfTrue="1" operator="equal">
      <formula>"P"</formula>
    </cfRule>
  </conditionalFormatting>
  <conditionalFormatting sqref="AN312:AR312">
    <cfRule type="cellIs" dxfId="5635" priority="9383" stopIfTrue="1" operator="equal">
      <formula>"E"</formula>
    </cfRule>
    <cfRule type="cellIs" dxfId="5634" priority="9384" stopIfTrue="1" operator="equal">
      <formula>"P"</formula>
    </cfRule>
  </conditionalFormatting>
  <conditionalFormatting sqref="AK312:AM312">
    <cfRule type="cellIs" dxfId="5633" priority="9385" stopIfTrue="1" operator="equal">
      <formula>"E"</formula>
    </cfRule>
    <cfRule type="cellIs" dxfId="5632" priority="9386" stopIfTrue="1" operator="equal">
      <formula>"P"</formula>
    </cfRule>
  </conditionalFormatting>
  <conditionalFormatting sqref="AS312:AV312">
    <cfRule type="cellIs" dxfId="5631" priority="9381" stopIfTrue="1" operator="equal">
      <formula>"E"</formula>
    </cfRule>
    <cfRule type="cellIs" dxfId="5630" priority="9382" stopIfTrue="1" operator="equal">
      <formula>"P"</formula>
    </cfRule>
  </conditionalFormatting>
  <conditionalFormatting sqref="AW312:AZ312">
    <cfRule type="cellIs" dxfId="5629" priority="9379" stopIfTrue="1" operator="equal">
      <formula>"E"</formula>
    </cfRule>
    <cfRule type="cellIs" dxfId="5628" priority="9380" stopIfTrue="1" operator="equal">
      <formula>"P"</formula>
    </cfRule>
  </conditionalFormatting>
  <conditionalFormatting sqref="BK312">
    <cfRule type="cellIs" dxfId="5627" priority="9377" stopIfTrue="1" operator="equal">
      <formula>"E"</formula>
    </cfRule>
    <cfRule type="cellIs" dxfId="5626" priority="9378" stopIfTrue="1" operator="equal">
      <formula>"P"</formula>
    </cfRule>
  </conditionalFormatting>
  <conditionalFormatting sqref="BK350:BL350">
    <cfRule type="cellIs" dxfId="5625" priority="9300" stopIfTrue="1" operator="equal">
      <formula>"e"</formula>
    </cfRule>
    <cfRule type="cellIs" dxfId="5624" priority="9301" stopIfTrue="1" operator="equal">
      <formula>"p"</formula>
    </cfRule>
    <cfRule type="cellIs" dxfId="5623" priority="9302" stopIfTrue="1" operator="equal">
      <formula>"e"</formula>
    </cfRule>
  </conditionalFormatting>
  <conditionalFormatting sqref="BK350:BL350">
    <cfRule type="cellIs" dxfId="5622" priority="9295" stopIfTrue="1" operator="equal">
      <formula>"P"</formula>
    </cfRule>
    <cfRule type="cellIs" dxfId="5621" priority="9296" stopIfTrue="1" operator="equal">
      <formula>"E"</formula>
    </cfRule>
    <cfRule type="cellIs" dxfId="5620" priority="9297" stopIfTrue="1" operator="equal">
      <formula>"P"</formula>
    </cfRule>
    <cfRule type="cellIs" dxfId="5619" priority="9298" stopIfTrue="1" operator="equal">
      <formula>"E"</formula>
    </cfRule>
    <cfRule type="cellIs" dxfId="5618" priority="9299" stopIfTrue="1" operator="equal">
      <formula>"P"</formula>
    </cfRule>
  </conditionalFormatting>
  <conditionalFormatting sqref="S272">
    <cfRule type="cellIs" dxfId="5617" priority="9276" stopIfTrue="1" operator="equal">
      <formula>"e"</formula>
    </cfRule>
    <cfRule type="cellIs" dxfId="5616" priority="9277" stopIfTrue="1" operator="equal">
      <formula>"p"</formula>
    </cfRule>
    <cfRule type="cellIs" dxfId="5615" priority="9278" stopIfTrue="1" operator="equal">
      <formula>"e"</formula>
    </cfRule>
  </conditionalFormatting>
  <conditionalFormatting sqref="S272">
    <cfRule type="cellIs" dxfId="5614" priority="9271" stopIfTrue="1" operator="equal">
      <formula>"P"</formula>
    </cfRule>
    <cfRule type="cellIs" dxfId="5613" priority="9272" stopIfTrue="1" operator="equal">
      <formula>"E"</formula>
    </cfRule>
    <cfRule type="cellIs" dxfId="5612" priority="9273" stopIfTrue="1" operator="equal">
      <formula>"P"</formula>
    </cfRule>
    <cfRule type="cellIs" dxfId="5611" priority="9274" stopIfTrue="1" operator="equal">
      <formula>"E"</formula>
    </cfRule>
    <cfRule type="cellIs" dxfId="5610" priority="9275" stopIfTrue="1" operator="equal">
      <formula>"P"</formula>
    </cfRule>
  </conditionalFormatting>
  <conditionalFormatting sqref="AM276">
    <cfRule type="cellIs" dxfId="5609" priority="9266" stopIfTrue="1" operator="equal">
      <formula>"e"</formula>
    </cfRule>
    <cfRule type="cellIs" dxfId="5608" priority="9267" stopIfTrue="1" operator="equal">
      <formula>"p"</formula>
    </cfRule>
    <cfRule type="cellIs" dxfId="5607" priority="9268" stopIfTrue="1" operator="equal">
      <formula>"e"</formula>
    </cfRule>
  </conditionalFormatting>
  <conditionalFormatting sqref="AM276">
    <cfRule type="cellIs" dxfId="5606" priority="9269" stopIfTrue="1" operator="equal">
      <formula>"E"</formula>
    </cfRule>
    <cfRule type="cellIs" dxfId="5605" priority="9270" stopIfTrue="1" operator="equal">
      <formula>"P"</formula>
    </cfRule>
  </conditionalFormatting>
  <conditionalFormatting sqref="AM276">
    <cfRule type="cellIs" dxfId="5604" priority="9261" stopIfTrue="1" operator="equal">
      <formula>"P"</formula>
    </cfRule>
    <cfRule type="cellIs" dxfId="5603" priority="9262" stopIfTrue="1" operator="equal">
      <formula>"E"</formula>
    </cfRule>
    <cfRule type="cellIs" dxfId="5602" priority="9263" stopIfTrue="1" operator="equal">
      <formula>"P"</formula>
    </cfRule>
    <cfRule type="cellIs" dxfId="5601" priority="9264" stopIfTrue="1" operator="equal">
      <formula>"E"</formula>
    </cfRule>
    <cfRule type="cellIs" dxfId="5600" priority="9265" stopIfTrue="1" operator="equal">
      <formula>"P"</formula>
    </cfRule>
  </conditionalFormatting>
  <conditionalFormatting sqref="BJ276">
    <cfRule type="cellIs" dxfId="5599" priority="9246" stopIfTrue="1" operator="equal">
      <formula>"e"</formula>
    </cfRule>
    <cfRule type="cellIs" dxfId="5598" priority="9247" stopIfTrue="1" operator="equal">
      <formula>"p"</formula>
    </cfRule>
    <cfRule type="cellIs" dxfId="5597" priority="9248" stopIfTrue="1" operator="equal">
      <formula>"e"</formula>
    </cfRule>
  </conditionalFormatting>
  <conditionalFormatting sqref="BJ276">
    <cfRule type="cellIs" dxfId="5596" priority="9249" stopIfTrue="1" operator="equal">
      <formula>"E"</formula>
    </cfRule>
    <cfRule type="cellIs" dxfId="5595" priority="9250" stopIfTrue="1" operator="equal">
      <formula>"P"</formula>
    </cfRule>
  </conditionalFormatting>
  <conditionalFormatting sqref="BJ276">
    <cfRule type="cellIs" dxfId="5594" priority="9241" stopIfTrue="1" operator="equal">
      <formula>"P"</formula>
    </cfRule>
    <cfRule type="cellIs" dxfId="5593" priority="9242" stopIfTrue="1" operator="equal">
      <formula>"E"</formula>
    </cfRule>
    <cfRule type="cellIs" dxfId="5592" priority="9243" stopIfTrue="1" operator="equal">
      <formula>"P"</formula>
    </cfRule>
    <cfRule type="cellIs" dxfId="5591" priority="9244" stopIfTrue="1" operator="equal">
      <formula>"E"</formula>
    </cfRule>
    <cfRule type="cellIs" dxfId="5590" priority="9245" stopIfTrue="1" operator="equal">
      <formula>"P"</formula>
    </cfRule>
  </conditionalFormatting>
  <conditionalFormatting sqref="BF411:BH411">
    <cfRule type="cellIs" dxfId="5589" priority="7964" stopIfTrue="1" operator="equal">
      <formula>"P"</formula>
    </cfRule>
    <cfRule type="cellIs" dxfId="5588" priority="7965" stopIfTrue="1" operator="equal">
      <formula>"E"</formula>
    </cfRule>
    <cfRule type="cellIs" dxfId="5587" priority="7966" stopIfTrue="1" operator="equal">
      <formula>"P"</formula>
    </cfRule>
    <cfRule type="cellIs" dxfId="5586" priority="7967" stopIfTrue="1" operator="equal">
      <formula>"E"</formula>
    </cfRule>
    <cfRule type="cellIs" dxfId="5585" priority="7968" stopIfTrue="1" operator="equal">
      <formula>"P"</formula>
    </cfRule>
  </conditionalFormatting>
  <conditionalFormatting sqref="AE400">
    <cfRule type="cellIs" dxfId="5584" priority="8093" stopIfTrue="1" operator="equal">
      <formula>"P"</formula>
    </cfRule>
    <cfRule type="cellIs" dxfId="5583" priority="8094" stopIfTrue="1" operator="equal">
      <formula>"E"</formula>
    </cfRule>
    <cfRule type="cellIs" dxfId="5582" priority="8095" stopIfTrue="1" operator="equal">
      <formula>"P"</formula>
    </cfRule>
    <cfRule type="cellIs" dxfId="5581" priority="8096" stopIfTrue="1" operator="equal">
      <formula>"E"</formula>
    </cfRule>
    <cfRule type="cellIs" dxfId="5580" priority="8097" stopIfTrue="1" operator="equal">
      <formula>"P"</formula>
    </cfRule>
  </conditionalFormatting>
  <conditionalFormatting sqref="AI400">
    <cfRule type="cellIs" dxfId="5579" priority="8091" stopIfTrue="1" operator="equal">
      <formula>"E"</formula>
    </cfRule>
    <cfRule type="cellIs" dxfId="5578" priority="8092" stopIfTrue="1" operator="equal">
      <formula>"P"</formula>
    </cfRule>
  </conditionalFormatting>
  <conditionalFormatting sqref="AI400">
    <cfRule type="cellIs" dxfId="5577" priority="8086" stopIfTrue="1" operator="equal">
      <formula>"P"</formula>
    </cfRule>
    <cfRule type="cellIs" dxfId="5576" priority="8087" stopIfTrue="1" operator="equal">
      <formula>"E"</formula>
    </cfRule>
    <cfRule type="cellIs" dxfId="5575" priority="8088" stopIfTrue="1" operator="equal">
      <formula>"P"</formula>
    </cfRule>
    <cfRule type="cellIs" dxfId="5574" priority="8089" stopIfTrue="1" operator="equal">
      <formula>"E"</formula>
    </cfRule>
    <cfRule type="cellIs" dxfId="5573" priority="8090" stopIfTrue="1" operator="equal">
      <formula>"P"</formula>
    </cfRule>
  </conditionalFormatting>
  <conditionalFormatting sqref="O410:R410">
    <cfRule type="cellIs" dxfId="5572" priority="8023" stopIfTrue="1" operator="equal">
      <formula>"e"</formula>
    </cfRule>
    <cfRule type="cellIs" dxfId="5571" priority="8024" stopIfTrue="1" operator="equal">
      <formula>"p"</formula>
    </cfRule>
    <cfRule type="cellIs" dxfId="5570" priority="8025" stopIfTrue="1" operator="equal">
      <formula>"e"</formula>
    </cfRule>
  </conditionalFormatting>
  <conditionalFormatting sqref="O408:AA411">
    <cfRule type="cellIs" dxfId="5569" priority="8018" stopIfTrue="1" operator="equal">
      <formula>"P"</formula>
    </cfRule>
    <cfRule type="cellIs" dxfId="5568" priority="8019" stopIfTrue="1" operator="equal">
      <formula>"E"</formula>
    </cfRule>
    <cfRule type="cellIs" dxfId="5567" priority="8020" stopIfTrue="1" operator="equal">
      <formula>"P"</formula>
    </cfRule>
    <cfRule type="cellIs" dxfId="5566" priority="8021" stopIfTrue="1" operator="equal">
      <formula>"E"</formula>
    </cfRule>
    <cfRule type="cellIs" dxfId="5565" priority="8022" stopIfTrue="1" operator="equal">
      <formula>"P"</formula>
    </cfRule>
  </conditionalFormatting>
  <conditionalFormatting sqref="AF391 G388:G391">
    <cfRule type="cellIs" dxfId="5564" priority="8556" stopIfTrue="1" operator="equal">
      <formula>"E"</formula>
    </cfRule>
    <cfRule type="cellIs" dxfId="5563" priority="8557" stopIfTrue="1" operator="equal">
      <formula>"P"</formula>
    </cfRule>
  </conditionalFormatting>
  <conditionalFormatting sqref="O404:R404">
    <cfRule type="cellIs" dxfId="5562" priority="8145" stopIfTrue="1" operator="equal">
      <formula>"e"</formula>
    </cfRule>
    <cfRule type="cellIs" dxfId="5561" priority="8146" stopIfTrue="1" operator="equal">
      <formula>"p"</formula>
    </cfRule>
    <cfRule type="cellIs" dxfId="5560" priority="8147" stopIfTrue="1" operator="equal">
      <formula>"e"</formula>
    </cfRule>
  </conditionalFormatting>
  <conditionalFormatting sqref="O404:R404 U404:AA404">
    <cfRule type="cellIs" dxfId="5559" priority="8140" stopIfTrue="1" operator="equal">
      <formula>"P"</formula>
    </cfRule>
    <cfRule type="cellIs" dxfId="5558" priority="8141" stopIfTrue="1" operator="equal">
      <formula>"E"</formula>
    </cfRule>
    <cfRule type="cellIs" dxfId="5557" priority="8142" stopIfTrue="1" operator="equal">
      <formula>"P"</formula>
    </cfRule>
    <cfRule type="cellIs" dxfId="5556" priority="8143" stopIfTrue="1" operator="equal">
      <formula>"E"</formula>
    </cfRule>
    <cfRule type="cellIs" dxfId="5555" priority="8144" stopIfTrue="1" operator="equal">
      <formula>"P"</formula>
    </cfRule>
  </conditionalFormatting>
  <conditionalFormatting sqref="BJ414:BK414">
    <cfRule type="cellIs" dxfId="5554" priority="7829" stopIfTrue="1" operator="equal">
      <formula>"P"</formula>
    </cfRule>
    <cfRule type="cellIs" dxfId="5553" priority="7830" stopIfTrue="1" operator="equal">
      <formula>"E"</formula>
    </cfRule>
    <cfRule type="cellIs" dxfId="5552" priority="7831" stopIfTrue="1" operator="equal">
      <formula>"P"</formula>
    </cfRule>
    <cfRule type="cellIs" dxfId="5551" priority="7832" stopIfTrue="1" operator="equal">
      <formula>"E"</formula>
    </cfRule>
    <cfRule type="cellIs" dxfId="5550" priority="7833" stopIfTrue="1" operator="equal">
      <formula>"P"</formula>
    </cfRule>
  </conditionalFormatting>
  <conditionalFormatting sqref="Z432">
    <cfRule type="cellIs" dxfId="5549" priority="7289" stopIfTrue="1" operator="equal">
      <formula>"P"</formula>
    </cfRule>
    <cfRule type="cellIs" dxfId="5548" priority="7290" stopIfTrue="1" operator="equal">
      <formula>"E"</formula>
    </cfRule>
    <cfRule type="cellIs" dxfId="5547" priority="7291" stopIfTrue="1" operator="equal">
      <formula>"P"</formula>
    </cfRule>
    <cfRule type="cellIs" dxfId="5546" priority="7292" stopIfTrue="1" operator="equal">
      <formula>"E"</formula>
    </cfRule>
    <cfRule type="cellIs" dxfId="5545" priority="7293" stopIfTrue="1" operator="equal">
      <formula>"P"</formula>
    </cfRule>
  </conditionalFormatting>
  <conditionalFormatting sqref="BL406">
    <cfRule type="cellIs" dxfId="5544" priority="8263" stopIfTrue="1" operator="equal">
      <formula>"e"</formula>
    </cfRule>
    <cfRule type="cellIs" dxfId="5543" priority="8264" stopIfTrue="1" operator="equal">
      <formula>"p"</formula>
    </cfRule>
    <cfRule type="cellIs" dxfId="5542" priority="8265" stopIfTrue="1" operator="equal">
      <formula>"e"</formula>
    </cfRule>
  </conditionalFormatting>
  <conditionalFormatting sqref="BE398:BL399 BE403 BG403:BL403 AF398:AN399 BG405:BL405 BE405 AF405:AN405 BE407:BL407 AF401:AN403 AF400:AH400 AJ400:AL400 AN400 BE401:BL402 BE400:BG400 BI400:BL400 AF407:AN407 AJ406:AV406 BI406:BL406">
    <cfRule type="cellIs" dxfId="5541" priority="8258" stopIfTrue="1" operator="equal">
      <formula>"P"</formula>
    </cfRule>
    <cfRule type="cellIs" dxfId="5540" priority="8259" stopIfTrue="1" operator="equal">
      <formula>"E"</formula>
    </cfRule>
    <cfRule type="cellIs" dxfId="5539" priority="8260" stopIfTrue="1" operator="equal">
      <formula>"P"</formula>
    </cfRule>
    <cfRule type="cellIs" dxfId="5538" priority="8261" stopIfTrue="1" operator="equal">
      <formula>"E"</formula>
    </cfRule>
    <cfRule type="cellIs" dxfId="5537" priority="8262" stopIfTrue="1" operator="equal">
      <formula>"P"</formula>
    </cfRule>
  </conditionalFormatting>
  <conditionalFormatting sqref="O399:AA401 O403:AA403 O407:AA407 O405:AA405">
    <cfRule type="cellIs" dxfId="5536" priority="8256" stopIfTrue="1" operator="equal">
      <formula>"E"</formula>
    </cfRule>
    <cfRule type="cellIs" dxfId="5535" priority="8257" stopIfTrue="1" operator="equal">
      <formula>"P"</formula>
    </cfRule>
  </conditionalFormatting>
  <conditionalFormatting sqref="AS384:AV384">
    <cfRule type="cellIs" dxfId="5534" priority="8470" stopIfTrue="1" operator="equal">
      <formula>"e"</formula>
    </cfRule>
    <cfRule type="cellIs" dxfId="5533" priority="8471" stopIfTrue="1" operator="equal">
      <formula>"p"</formula>
    </cfRule>
    <cfRule type="cellIs" dxfId="5532" priority="8472" stopIfTrue="1" operator="equal">
      <formula>"e"</formula>
    </cfRule>
  </conditionalFormatting>
  <conditionalFormatting sqref="AS384:AV385">
    <cfRule type="cellIs" dxfId="5531" priority="8465" stopIfTrue="1" operator="equal">
      <formula>"P"</formula>
    </cfRule>
    <cfRule type="cellIs" dxfId="5530" priority="8466" stopIfTrue="1" operator="equal">
      <formula>"E"</formula>
    </cfRule>
    <cfRule type="cellIs" dxfId="5529" priority="8467" stopIfTrue="1" operator="equal">
      <formula>"P"</formula>
    </cfRule>
    <cfRule type="cellIs" dxfId="5528" priority="8468" stopIfTrue="1" operator="equal">
      <formula>"E"</formula>
    </cfRule>
    <cfRule type="cellIs" dxfId="5527" priority="8469" stopIfTrue="1" operator="equal">
      <formula>"P"</formula>
    </cfRule>
  </conditionalFormatting>
  <conditionalFormatting sqref="BE396:BL396 AF394:AG394 AF396:AN396 AJ394:AK394 AN394 BE394:BL394">
    <cfRule type="cellIs" dxfId="5526" priority="8460" stopIfTrue="1" operator="equal">
      <formula>"e"</formula>
    </cfRule>
    <cfRule type="cellIs" dxfId="5525" priority="8461" stopIfTrue="1" operator="equal">
      <formula>"p"</formula>
    </cfRule>
    <cfRule type="cellIs" dxfId="5524" priority="8462" stopIfTrue="1" operator="equal">
      <formula>"e"</formula>
    </cfRule>
  </conditionalFormatting>
  <conditionalFormatting sqref="AF393 AF395 AF397">
    <cfRule type="cellIs" dxfId="5523" priority="8463" stopIfTrue="1" operator="equal">
      <formula>"E"</formula>
    </cfRule>
    <cfRule type="cellIs" dxfId="5522" priority="8464" stopIfTrue="1" operator="equal">
      <formula>"P"</formula>
    </cfRule>
  </conditionalFormatting>
  <conditionalFormatting sqref="BE396:BL396 BE393 BE395 BE397 BH393:BL393 BH395:BL395 BH397:BL397 AF393:AN393 AF395:AN397 AF394:AG394 AJ394:AK394 AN394 BE394:BL394">
    <cfRule type="cellIs" dxfId="5521" priority="8455" stopIfTrue="1" operator="equal">
      <formula>"P"</formula>
    </cfRule>
    <cfRule type="cellIs" dxfId="5520" priority="8456" stopIfTrue="1" operator="equal">
      <formula>"E"</formula>
    </cfRule>
    <cfRule type="cellIs" dxfId="5519" priority="8457" stopIfTrue="1" operator="equal">
      <formula>"P"</formula>
    </cfRule>
    <cfRule type="cellIs" dxfId="5518" priority="8458" stopIfTrue="1" operator="equal">
      <formula>"E"</formula>
    </cfRule>
    <cfRule type="cellIs" dxfId="5517" priority="8459" stopIfTrue="1" operator="equal">
      <formula>"P"</formula>
    </cfRule>
  </conditionalFormatting>
  <conditionalFormatting sqref="O392:S392 O394:AA394 O396:AA396">
    <cfRule type="cellIs" dxfId="5516" priority="8450" stopIfTrue="1" operator="equal">
      <formula>"e"</formula>
    </cfRule>
    <cfRule type="cellIs" dxfId="5515" priority="8451" stopIfTrue="1" operator="equal">
      <formula>"p"</formula>
    </cfRule>
    <cfRule type="cellIs" dxfId="5514" priority="8452" stopIfTrue="1" operator="equal">
      <formula>"e"</formula>
    </cfRule>
  </conditionalFormatting>
  <conditionalFormatting sqref="AA393 AA395 AA397 W393 W395 W397 O393:S393 O395:S395 O397:S397">
    <cfRule type="cellIs" dxfId="5513" priority="8453" stopIfTrue="1" operator="equal">
      <formula>"E"</formula>
    </cfRule>
    <cfRule type="cellIs" dxfId="5512" priority="8454" stopIfTrue="1" operator="equal">
      <formula>"P"</formula>
    </cfRule>
  </conditionalFormatting>
  <conditionalFormatting sqref="O392:S392 O393:AA397">
    <cfRule type="cellIs" dxfId="5511" priority="8445" stopIfTrue="1" operator="equal">
      <formula>"P"</formula>
    </cfRule>
    <cfRule type="cellIs" dxfId="5510" priority="8446" stopIfTrue="1" operator="equal">
      <formula>"E"</formula>
    </cfRule>
    <cfRule type="cellIs" dxfId="5509" priority="8447" stopIfTrue="1" operator="equal">
      <formula>"P"</formula>
    </cfRule>
    <cfRule type="cellIs" dxfId="5508" priority="8448" stopIfTrue="1" operator="equal">
      <formula>"E"</formula>
    </cfRule>
    <cfRule type="cellIs" dxfId="5507" priority="8449" stopIfTrue="1" operator="equal">
      <formula>"P"</formula>
    </cfRule>
  </conditionalFormatting>
  <conditionalFormatting sqref="AD414:AE414">
    <cfRule type="cellIs" dxfId="5506" priority="7885" stopIfTrue="1" operator="equal">
      <formula>"P"</formula>
    </cfRule>
    <cfRule type="cellIs" dxfId="5505" priority="7886" stopIfTrue="1" operator="equal">
      <formula>"E"</formula>
    </cfRule>
    <cfRule type="cellIs" dxfId="5504" priority="7887" stopIfTrue="1" operator="equal">
      <formula>"P"</formula>
    </cfRule>
    <cfRule type="cellIs" dxfId="5503" priority="7888" stopIfTrue="1" operator="equal">
      <formula>"E"</formula>
    </cfRule>
    <cfRule type="cellIs" dxfId="5502" priority="7889" stopIfTrue="1" operator="equal">
      <formula>"P"</formula>
    </cfRule>
  </conditionalFormatting>
  <conditionalFormatting sqref="AH414:AI414">
    <cfRule type="cellIs" dxfId="5501" priority="7883" stopIfTrue="1" operator="equal">
      <formula>"E"</formula>
    </cfRule>
    <cfRule type="cellIs" dxfId="5500" priority="7884" stopIfTrue="1" operator="equal">
      <formula>"P"</formula>
    </cfRule>
  </conditionalFormatting>
  <conditionalFormatting sqref="AH414:AI414">
    <cfRule type="cellIs" dxfId="5499" priority="7878" stopIfTrue="1" operator="equal">
      <formula>"P"</formula>
    </cfRule>
    <cfRule type="cellIs" dxfId="5498" priority="7879" stopIfTrue="1" operator="equal">
      <formula>"E"</formula>
    </cfRule>
    <cfRule type="cellIs" dxfId="5497" priority="7880" stopIfTrue="1" operator="equal">
      <formula>"P"</formula>
    </cfRule>
    <cfRule type="cellIs" dxfId="5496" priority="7881" stopIfTrue="1" operator="equal">
      <formula>"E"</formula>
    </cfRule>
    <cfRule type="cellIs" dxfId="5495" priority="7882" stopIfTrue="1" operator="equal">
      <formula>"P"</formula>
    </cfRule>
  </conditionalFormatting>
  <conditionalFormatting sqref="BA393:BD397">
    <cfRule type="cellIs" dxfId="5494" priority="8413" stopIfTrue="1" operator="equal">
      <formula>"P"</formula>
    </cfRule>
    <cfRule type="cellIs" dxfId="5493" priority="8414" stopIfTrue="1" operator="equal">
      <formula>"E"</formula>
    </cfRule>
    <cfRule type="cellIs" dxfId="5492" priority="8415" stopIfTrue="1" operator="equal">
      <formula>"P"</formula>
    </cfRule>
    <cfRule type="cellIs" dxfId="5491" priority="8416" stopIfTrue="1" operator="equal">
      <formula>"E"</formula>
    </cfRule>
    <cfRule type="cellIs" dxfId="5490" priority="8417" stopIfTrue="1" operator="equal">
      <formula>"P"</formula>
    </cfRule>
  </conditionalFormatting>
  <conditionalFormatting sqref="T392:AA392">
    <cfRule type="cellIs" dxfId="5489" priority="8395" stopIfTrue="1" operator="equal">
      <formula>"e"</formula>
    </cfRule>
    <cfRule type="cellIs" dxfId="5488" priority="8396" stopIfTrue="1" operator="equal">
      <formula>"p"</formula>
    </cfRule>
    <cfRule type="cellIs" dxfId="5487" priority="8397" stopIfTrue="1" operator="equal">
      <formula>"e"</formula>
    </cfRule>
  </conditionalFormatting>
  <conditionalFormatting sqref="T392:AA392">
    <cfRule type="cellIs" dxfId="5486" priority="8390" stopIfTrue="1" operator="equal">
      <formula>"P"</formula>
    </cfRule>
    <cfRule type="cellIs" dxfId="5485" priority="8391" stopIfTrue="1" operator="equal">
      <formula>"E"</formula>
    </cfRule>
    <cfRule type="cellIs" dxfId="5484" priority="8392" stopIfTrue="1" operator="equal">
      <formula>"P"</formula>
    </cfRule>
    <cfRule type="cellIs" dxfId="5483" priority="8393" stopIfTrue="1" operator="equal">
      <formula>"E"</formula>
    </cfRule>
    <cfRule type="cellIs" dxfId="5482" priority="8394" stopIfTrue="1" operator="equal">
      <formula>"P"</formula>
    </cfRule>
  </conditionalFormatting>
  <conditionalFormatting sqref="BD414">
    <cfRule type="cellIs" dxfId="5481" priority="7848" stopIfTrue="1" operator="equal">
      <formula>"E"</formula>
    </cfRule>
    <cfRule type="cellIs" dxfId="5480" priority="7849" stopIfTrue="1" operator="equal">
      <formula>"P"</formula>
    </cfRule>
  </conditionalFormatting>
  <conditionalFormatting sqref="AF388:AN388 BE390:BL390 AF390:AN390">
    <cfRule type="cellIs" dxfId="5479" priority="8553" stopIfTrue="1" operator="equal">
      <formula>"e"</formula>
    </cfRule>
    <cfRule type="cellIs" dxfId="5478" priority="8554" stopIfTrue="1" operator="equal">
      <formula>"p"</formula>
    </cfRule>
    <cfRule type="cellIs" dxfId="5477" priority="8555" stopIfTrue="1" operator="equal">
      <formula>"e"</formula>
    </cfRule>
  </conditionalFormatting>
  <conditionalFormatting sqref="AB409:AD409 AB411:AE411">
    <cfRule type="cellIs" dxfId="5476" priority="8016" stopIfTrue="1" operator="equal">
      <formula>"E"</formula>
    </cfRule>
    <cfRule type="cellIs" dxfId="5475" priority="8017" stopIfTrue="1" operator="equal">
      <formula>"P"</formula>
    </cfRule>
  </conditionalFormatting>
  <conditionalFormatting sqref="BE390:BL390 BE391 BH391:BL391 AF388:AN391 AR389">
    <cfRule type="cellIs" dxfId="5474" priority="8548" stopIfTrue="1" operator="equal">
      <formula>"P"</formula>
    </cfRule>
    <cfRule type="cellIs" dxfId="5473" priority="8549" stopIfTrue="1" operator="equal">
      <formula>"E"</formula>
    </cfRule>
    <cfRule type="cellIs" dxfId="5472" priority="8550" stopIfTrue="1" operator="equal">
      <formula>"P"</formula>
    </cfRule>
    <cfRule type="cellIs" dxfId="5471" priority="8551" stopIfTrue="1" operator="equal">
      <formula>"E"</formula>
    </cfRule>
    <cfRule type="cellIs" dxfId="5470" priority="8552" stopIfTrue="1" operator="equal">
      <formula>"P"</formula>
    </cfRule>
  </conditionalFormatting>
  <conditionalFormatting sqref="O390:AA390 O388:AA388">
    <cfRule type="cellIs" dxfId="5469" priority="8543" stopIfTrue="1" operator="equal">
      <formula>"e"</formula>
    </cfRule>
    <cfRule type="cellIs" dxfId="5468" priority="8544" stopIfTrue="1" operator="equal">
      <formula>"p"</formula>
    </cfRule>
    <cfRule type="cellIs" dxfId="5467" priority="8545" stopIfTrue="1" operator="equal">
      <formula>"e"</formula>
    </cfRule>
  </conditionalFormatting>
  <conditionalFormatting sqref="W389 AA391 W391 O389:S389 O391:S391">
    <cfRule type="cellIs" dxfId="5466" priority="8546" stopIfTrue="1" operator="equal">
      <formula>"E"</formula>
    </cfRule>
    <cfRule type="cellIs" dxfId="5465" priority="8547" stopIfTrue="1" operator="equal">
      <formula>"P"</formula>
    </cfRule>
  </conditionalFormatting>
  <conditionalFormatting sqref="O388:AA391">
    <cfRule type="cellIs" dxfId="5464" priority="8538" stopIfTrue="1" operator="equal">
      <formula>"P"</formula>
    </cfRule>
    <cfRule type="cellIs" dxfId="5463" priority="8539" stopIfTrue="1" operator="equal">
      <formula>"E"</formula>
    </cfRule>
    <cfRule type="cellIs" dxfId="5462" priority="8540" stopIfTrue="1" operator="equal">
      <formula>"P"</formula>
    </cfRule>
    <cfRule type="cellIs" dxfId="5461" priority="8541" stopIfTrue="1" operator="equal">
      <formula>"E"</formula>
    </cfRule>
    <cfRule type="cellIs" dxfId="5460" priority="8542" stopIfTrue="1" operator="equal">
      <formula>"P"</formula>
    </cfRule>
  </conditionalFormatting>
  <conditionalFormatting sqref="AB388:AE388 AD390:AE390">
    <cfRule type="cellIs" dxfId="5459" priority="8535" stopIfTrue="1" operator="equal">
      <formula>"e"</formula>
    </cfRule>
    <cfRule type="cellIs" dxfId="5458" priority="8536" stopIfTrue="1" operator="equal">
      <formula>"p"</formula>
    </cfRule>
    <cfRule type="cellIs" dxfId="5457" priority="8537" stopIfTrue="1" operator="equal">
      <formula>"e"</formula>
    </cfRule>
  </conditionalFormatting>
  <conditionalFormatting sqref="AB388:AE389 AB391:AE391 AD390:AE390">
    <cfRule type="cellIs" dxfId="5456" priority="8530" stopIfTrue="1" operator="equal">
      <formula>"P"</formula>
    </cfRule>
    <cfRule type="cellIs" dxfId="5455" priority="8531" stopIfTrue="1" operator="equal">
      <formula>"E"</formula>
    </cfRule>
    <cfRule type="cellIs" dxfId="5454" priority="8532" stopIfTrue="1" operator="equal">
      <formula>"P"</formula>
    </cfRule>
    <cfRule type="cellIs" dxfId="5453" priority="8533" stopIfTrue="1" operator="equal">
      <formula>"E"</formula>
    </cfRule>
    <cfRule type="cellIs" dxfId="5452" priority="8534" stopIfTrue="1" operator="equal">
      <formula>"P"</formula>
    </cfRule>
  </conditionalFormatting>
  <conditionalFormatting sqref="AS388:AV388 AS390:AV390">
    <cfRule type="cellIs" dxfId="5451" priority="8527" stopIfTrue="1" operator="equal">
      <formula>"e"</formula>
    </cfRule>
    <cfRule type="cellIs" dxfId="5450" priority="8528" stopIfTrue="1" operator="equal">
      <formula>"p"</formula>
    </cfRule>
    <cfRule type="cellIs" dxfId="5449" priority="8529" stopIfTrue="1" operator="equal">
      <formula>"e"</formula>
    </cfRule>
  </conditionalFormatting>
  <conditionalFormatting sqref="AS388:AV391">
    <cfRule type="cellIs" dxfId="5448" priority="8522" stopIfTrue="1" operator="equal">
      <formula>"P"</formula>
    </cfRule>
    <cfRule type="cellIs" dxfId="5447" priority="8523" stopIfTrue="1" operator="equal">
      <formula>"E"</formula>
    </cfRule>
    <cfRule type="cellIs" dxfId="5446" priority="8524" stopIfTrue="1" operator="equal">
      <formula>"P"</formula>
    </cfRule>
    <cfRule type="cellIs" dxfId="5445" priority="8525" stopIfTrue="1" operator="equal">
      <formula>"E"</formula>
    </cfRule>
    <cfRule type="cellIs" dxfId="5444" priority="8526" stopIfTrue="1" operator="equal">
      <formula>"P"</formula>
    </cfRule>
  </conditionalFormatting>
  <conditionalFormatting sqref="AW390:AZ390">
    <cfRule type="cellIs" dxfId="5443" priority="8519" stopIfTrue="1" operator="equal">
      <formula>"e"</formula>
    </cfRule>
    <cfRule type="cellIs" dxfId="5442" priority="8520" stopIfTrue="1" operator="equal">
      <formula>"p"</formula>
    </cfRule>
    <cfRule type="cellIs" dxfId="5441" priority="8521" stopIfTrue="1" operator="equal">
      <formula>"e"</formula>
    </cfRule>
  </conditionalFormatting>
  <conditionalFormatting sqref="AW390:AZ391">
    <cfRule type="cellIs" dxfId="5440" priority="8514" stopIfTrue="1" operator="equal">
      <formula>"P"</formula>
    </cfRule>
    <cfRule type="cellIs" dxfId="5439" priority="8515" stopIfTrue="1" operator="equal">
      <formula>"E"</formula>
    </cfRule>
    <cfRule type="cellIs" dxfId="5438" priority="8516" stopIfTrue="1" operator="equal">
      <formula>"P"</formula>
    </cfRule>
    <cfRule type="cellIs" dxfId="5437" priority="8517" stopIfTrue="1" operator="equal">
      <formula>"E"</formula>
    </cfRule>
    <cfRule type="cellIs" dxfId="5436" priority="8518" stopIfTrue="1" operator="equal">
      <formula>"P"</formula>
    </cfRule>
  </conditionalFormatting>
  <conditionalFormatting sqref="BA390:BD390">
    <cfRule type="cellIs" dxfId="5435" priority="8511" stopIfTrue="1" operator="equal">
      <formula>"e"</formula>
    </cfRule>
    <cfRule type="cellIs" dxfId="5434" priority="8512" stopIfTrue="1" operator="equal">
      <formula>"p"</formula>
    </cfRule>
    <cfRule type="cellIs" dxfId="5433" priority="8513" stopIfTrue="1" operator="equal">
      <formula>"e"</formula>
    </cfRule>
  </conditionalFormatting>
  <conditionalFormatting sqref="BA390:BD391">
    <cfRule type="cellIs" dxfId="5432" priority="8506" stopIfTrue="1" operator="equal">
      <formula>"P"</formula>
    </cfRule>
    <cfRule type="cellIs" dxfId="5431" priority="8507" stopIfTrue="1" operator="equal">
      <formula>"E"</formula>
    </cfRule>
    <cfRule type="cellIs" dxfId="5430" priority="8508" stopIfTrue="1" operator="equal">
      <formula>"P"</formula>
    </cfRule>
    <cfRule type="cellIs" dxfId="5429" priority="8509" stopIfTrue="1" operator="equal">
      <formula>"E"</formula>
    </cfRule>
    <cfRule type="cellIs" dxfId="5428" priority="8510" stopIfTrue="1" operator="equal">
      <formula>"P"</formula>
    </cfRule>
  </conditionalFormatting>
  <conditionalFormatting sqref="BF391:BG391">
    <cfRule type="cellIs" dxfId="5427" priority="8501" stopIfTrue="1" operator="equal">
      <formula>"P"</formula>
    </cfRule>
    <cfRule type="cellIs" dxfId="5426" priority="8502" stopIfTrue="1" operator="equal">
      <formula>"E"</formula>
    </cfRule>
    <cfRule type="cellIs" dxfId="5425" priority="8503" stopIfTrue="1" operator="equal">
      <formula>"P"</formula>
    </cfRule>
    <cfRule type="cellIs" dxfId="5424" priority="8504" stopIfTrue="1" operator="equal">
      <formula>"E"</formula>
    </cfRule>
    <cfRule type="cellIs" dxfId="5423" priority="8505" stopIfTrue="1" operator="equal">
      <formula>"P"</formula>
    </cfRule>
  </conditionalFormatting>
  <conditionalFormatting sqref="AF384:AR384">
    <cfRule type="cellIs" dxfId="5422" priority="8496" stopIfTrue="1" operator="equal">
      <formula>"e"</formula>
    </cfRule>
    <cfRule type="cellIs" dxfId="5421" priority="8497" stopIfTrue="1" operator="equal">
      <formula>"p"</formula>
    </cfRule>
    <cfRule type="cellIs" dxfId="5420" priority="8498" stopIfTrue="1" operator="equal">
      <formula>"e"</formula>
    </cfRule>
  </conditionalFormatting>
  <conditionalFormatting sqref="G384:G385">
    <cfRule type="cellIs" dxfId="5419" priority="8499" stopIfTrue="1" operator="equal">
      <formula>"E"</formula>
    </cfRule>
    <cfRule type="cellIs" dxfId="5418" priority="8500" stopIfTrue="1" operator="equal">
      <formula>"P"</formula>
    </cfRule>
  </conditionalFormatting>
  <conditionalFormatting sqref="AF384:AR385">
    <cfRule type="cellIs" dxfId="5417" priority="8491" stopIfTrue="1" operator="equal">
      <formula>"P"</formula>
    </cfRule>
    <cfRule type="cellIs" dxfId="5416" priority="8492" stopIfTrue="1" operator="equal">
      <formula>"E"</formula>
    </cfRule>
    <cfRule type="cellIs" dxfId="5415" priority="8493" stopIfTrue="1" operator="equal">
      <formula>"P"</formula>
    </cfRule>
    <cfRule type="cellIs" dxfId="5414" priority="8494" stopIfTrue="1" operator="equal">
      <formula>"E"</formula>
    </cfRule>
    <cfRule type="cellIs" dxfId="5413" priority="8495" stopIfTrue="1" operator="equal">
      <formula>"P"</formula>
    </cfRule>
  </conditionalFormatting>
  <conditionalFormatting sqref="O384:AA384">
    <cfRule type="cellIs" dxfId="5412" priority="8486" stopIfTrue="1" operator="equal">
      <formula>"e"</formula>
    </cfRule>
    <cfRule type="cellIs" dxfId="5411" priority="8487" stopIfTrue="1" operator="equal">
      <formula>"p"</formula>
    </cfRule>
    <cfRule type="cellIs" dxfId="5410" priority="8488" stopIfTrue="1" operator="equal">
      <formula>"e"</formula>
    </cfRule>
  </conditionalFormatting>
  <conditionalFormatting sqref="W385 O385:S385">
    <cfRule type="cellIs" dxfId="5409" priority="8489" stopIfTrue="1" operator="equal">
      <formula>"E"</formula>
    </cfRule>
    <cfRule type="cellIs" dxfId="5408" priority="8490" stopIfTrue="1" operator="equal">
      <formula>"P"</formula>
    </cfRule>
  </conditionalFormatting>
  <conditionalFormatting sqref="O384:AA385">
    <cfRule type="cellIs" dxfId="5407" priority="8481" stopIfTrue="1" operator="equal">
      <formula>"P"</formula>
    </cfRule>
    <cfRule type="cellIs" dxfId="5406" priority="8482" stopIfTrue="1" operator="equal">
      <formula>"E"</formula>
    </cfRule>
    <cfRule type="cellIs" dxfId="5405" priority="8483" stopIfTrue="1" operator="equal">
      <formula>"P"</formula>
    </cfRule>
    <cfRule type="cellIs" dxfId="5404" priority="8484" stopIfTrue="1" operator="equal">
      <formula>"E"</formula>
    </cfRule>
    <cfRule type="cellIs" dxfId="5403" priority="8485" stopIfTrue="1" operator="equal">
      <formula>"P"</formula>
    </cfRule>
  </conditionalFormatting>
  <conditionalFormatting sqref="AB384:AE384">
    <cfRule type="cellIs" dxfId="5402" priority="8478" stopIfTrue="1" operator="equal">
      <formula>"e"</formula>
    </cfRule>
    <cfRule type="cellIs" dxfId="5401" priority="8479" stopIfTrue="1" operator="equal">
      <formula>"p"</formula>
    </cfRule>
    <cfRule type="cellIs" dxfId="5400" priority="8480" stopIfTrue="1" operator="equal">
      <formula>"e"</formula>
    </cfRule>
  </conditionalFormatting>
  <conditionalFormatting sqref="AB384:AE385">
    <cfRule type="cellIs" dxfId="5399" priority="8473" stopIfTrue="1" operator="equal">
      <formula>"P"</formula>
    </cfRule>
    <cfRule type="cellIs" dxfId="5398" priority="8474" stopIfTrue="1" operator="equal">
      <formula>"E"</formula>
    </cfRule>
    <cfRule type="cellIs" dxfId="5397" priority="8475" stopIfTrue="1" operator="equal">
      <formula>"P"</formula>
    </cfRule>
    <cfRule type="cellIs" dxfId="5396" priority="8476" stopIfTrue="1" operator="equal">
      <formula>"E"</formula>
    </cfRule>
    <cfRule type="cellIs" dxfId="5395" priority="8477" stopIfTrue="1" operator="equal">
      <formula>"P"</formula>
    </cfRule>
  </conditionalFormatting>
  <conditionalFormatting sqref="AB394:AC394 AB396:AE396">
    <cfRule type="cellIs" dxfId="5394" priority="8442" stopIfTrue="1" operator="equal">
      <formula>"e"</formula>
    </cfRule>
    <cfRule type="cellIs" dxfId="5393" priority="8443" stopIfTrue="1" operator="equal">
      <formula>"p"</formula>
    </cfRule>
    <cfRule type="cellIs" dxfId="5392" priority="8444" stopIfTrue="1" operator="equal">
      <formula>"e"</formula>
    </cfRule>
  </conditionalFormatting>
  <conditionalFormatting sqref="AB393:AE393 AB395:AE397 AB394:AC394">
    <cfRule type="cellIs" dxfId="5391" priority="8437" stopIfTrue="1" operator="equal">
      <formula>"P"</formula>
    </cfRule>
    <cfRule type="cellIs" dxfId="5390" priority="8438" stopIfTrue="1" operator="equal">
      <formula>"E"</formula>
    </cfRule>
    <cfRule type="cellIs" dxfId="5389" priority="8439" stopIfTrue="1" operator="equal">
      <formula>"P"</formula>
    </cfRule>
    <cfRule type="cellIs" dxfId="5388" priority="8440" stopIfTrue="1" operator="equal">
      <formula>"E"</formula>
    </cfRule>
    <cfRule type="cellIs" dxfId="5387" priority="8441" stopIfTrue="1" operator="equal">
      <formula>"P"</formula>
    </cfRule>
  </conditionalFormatting>
  <conditionalFormatting sqref="AS396:AV396 AS394:AV394">
    <cfRule type="cellIs" dxfId="5386" priority="8434" stopIfTrue="1" operator="equal">
      <formula>"e"</formula>
    </cfRule>
    <cfRule type="cellIs" dxfId="5385" priority="8435" stopIfTrue="1" operator="equal">
      <formula>"p"</formula>
    </cfRule>
    <cfRule type="cellIs" dxfId="5384" priority="8436" stopIfTrue="1" operator="equal">
      <formula>"e"</formula>
    </cfRule>
  </conditionalFormatting>
  <conditionalFormatting sqref="AS393:AV397">
    <cfRule type="cellIs" dxfId="5383" priority="8429" stopIfTrue="1" operator="equal">
      <formula>"P"</formula>
    </cfRule>
    <cfRule type="cellIs" dxfId="5382" priority="8430" stopIfTrue="1" operator="equal">
      <formula>"E"</formula>
    </cfRule>
    <cfRule type="cellIs" dxfId="5381" priority="8431" stopIfTrue="1" operator="equal">
      <formula>"P"</formula>
    </cfRule>
    <cfRule type="cellIs" dxfId="5380" priority="8432" stopIfTrue="1" operator="equal">
      <formula>"E"</formula>
    </cfRule>
    <cfRule type="cellIs" dxfId="5379" priority="8433" stopIfTrue="1" operator="equal">
      <formula>"P"</formula>
    </cfRule>
  </conditionalFormatting>
  <conditionalFormatting sqref="AW396:AZ396 AW394:AZ394">
    <cfRule type="cellIs" dxfId="5378" priority="8426" stopIfTrue="1" operator="equal">
      <formula>"e"</formula>
    </cfRule>
    <cfRule type="cellIs" dxfId="5377" priority="8427" stopIfTrue="1" operator="equal">
      <formula>"p"</formula>
    </cfRule>
    <cfRule type="cellIs" dxfId="5376" priority="8428" stopIfTrue="1" operator="equal">
      <formula>"e"</formula>
    </cfRule>
  </conditionalFormatting>
  <conditionalFormatting sqref="AW393:AZ397">
    <cfRule type="cellIs" dxfId="5375" priority="8421" stopIfTrue="1" operator="equal">
      <formula>"P"</formula>
    </cfRule>
    <cfRule type="cellIs" dxfId="5374" priority="8422" stopIfTrue="1" operator="equal">
      <formula>"E"</formula>
    </cfRule>
    <cfRule type="cellIs" dxfId="5373" priority="8423" stopIfTrue="1" operator="equal">
      <formula>"P"</formula>
    </cfRule>
    <cfRule type="cellIs" dxfId="5372" priority="8424" stopIfTrue="1" operator="equal">
      <formula>"E"</formula>
    </cfRule>
    <cfRule type="cellIs" dxfId="5371" priority="8425" stopIfTrue="1" operator="equal">
      <formula>"P"</formula>
    </cfRule>
  </conditionalFormatting>
  <conditionalFormatting sqref="BA396:BD396 BA394:BD394">
    <cfRule type="cellIs" dxfId="5370" priority="8418" stopIfTrue="1" operator="equal">
      <formula>"e"</formula>
    </cfRule>
    <cfRule type="cellIs" dxfId="5369" priority="8419" stopIfTrue="1" operator="equal">
      <formula>"p"</formula>
    </cfRule>
    <cfRule type="cellIs" dxfId="5368" priority="8420" stopIfTrue="1" operator="equal">
      <formula>"e"</formula>
    </cfRule>
  </conditionalFormatting>
  <conditionalFormatting sqref="BF393:BG393 BF395:BG395 BF397:BG397">
    <cfRule type="cellIs" dxfId="5367" priority="8408" stopIfTrue="1" operator="equal">
      <formula>"P"</formula>
    </cfRule>
    <cfRule type="cellIs" dxfId="5366" priority="8409" stopIfTrue="1" operator="equal">
      <formula>"E"</formula>
    </cfRule>
    <cfRule type="cellIs" dxfId="5365" priority="8410" stopIfTrue="1" operator="equal">
      <formula>"P"</formula>
    </cfRule>
    <cfRule type="cellIs" dxfId="5364" priority="8411" stopIfTrue="1" operator="equal">
      <formula>"E"</formula>
    </cfRule>
    <cfRule type="cellIs" dxfId="5363" priority="8412" stopIfTrue="1" operator="equal">
      <formula>"P"</formula>
    </cfRule>
  </conditionalFormatting>
  <conditionalFormatting sqref="G392:G393">
    <cfRule type="cellIs" dxfId="5362" priority="8406" stopIfTrue="1" operator="equal">
      <formula>"E"</formula>
    </cfRule>
    <cfRule type="cellIs" dxfId="5361" priority="8407" stopIfTrue="1" operator="equal">
      <formula>"P"</formula>
    </cfRule>
  </conditionalFormatting>
  <conditionalFormatting sqref="BE392:BL392 AF392 AI392:AN392">
    <cfRule type="cellIs" dxfId="5360" priority="8403" stopIfTrue="1" operator="equal">
      <formula>"e"</formula>
    </cfRule>
    <cfRule type="cellIs" dxfId="5359" priority="8404" stopIfTrue="1" operator="equal">
      <formula>"p"</formula>
    </cfRule>
    <cfRule type="cellIs" dxfId="5358" priority="8405" stopIfTrue="1" operator="equal">
      <formula>"e"</formula>
    </cfRule>
  </conditionalFormatting>
  <conditionalFormatting sqref="BE392:BL392 AF392 AI392:AN392">
    <cfRule type="cellIs" dxfId="5357" priority="8398" stopIfTrue="1" operator="equal">
      <formula>"P"</formula>
    </cfRule>
    <cfRule type="cellIs" dxfId="5356" priority="8399" stopIfTrue="1" operator="equal">
      <formula>"E"</formula>
    </cfRule>
    <cfRule type="cellIs" dxfId="5355" priority="8400" stopIfTrue="1" operator="equal">
      <formula>"P"</formula>
    </cfRule>
    <cfRule type="cellIs" dxfId="5354" priority="8401" stopIfTrue="1" operator="equal">
      <formula>"E"</formula>
    </cfRule>
    <cfRule type="cellIs" dxfId="5353" priority="8402" stopIfTrue="1" operator="equal">
      <formula>"P"</formula>
    </cfRule>
  </conditionalFormatting>
  <conditionalFormatting sqref="AZ414">
    <cfRule type="cellIs" dxfId="5352" priority="7850" stopIfTrue="1" operator="equal">
      <formula>"P"</formula>
    </cfRule>
    <cfRule type="cellIs" dxfId="5351" priority="7851" stopIfTrue="1" operator="equal">
      <formula>"E"</formula>
    </cfRule>
    <cfRule type="cellIs" dxfId="5350" priority="7852" stopIfTrue="1" operator="equal">
      <formula>"P"</formula>
    </cfRule>
    <cfRule type="cellIs" dxfId="5349" priority="7853" stopIfTrue="1" operator="equal">
      <formula>"E"</formula>
    </cfRule>
    <cfRule type="cellIs" dxfId="5348" priority="7854" stopIfTrue="1" operator="equal">
      <formula>"P"</formula>
    </cfRule>
  </conditionalFormatting>
  <conditionalFormatting sqref="AD392:AE392">
    <cfRule type="cellIs" dxfId="5347" priority="8387" stopIfTrue="1" operator="equal">
      <formula>"e"</formula>
    </cfRule>
    <cfRule type="cellIs" dxfId="5346" priority="8388" stopIfTrue="1" operator="equal">
      <formula>"p"</formula>
    </cfRule>
    <cfRule type="cellIs" dxfId="5345" priority="8389" stopIfTrue="1" operator="equal">
      <formula>"e"</formula>
    </cfRule>
  </conditionalFormatting>
  <conditionalFormatting sqref="AD392:AE392">
    <cfRule type="cellIs" dxfId="5344" priority="8382" stopIfTrue="1" operator="equal">
      <formula>"P"</formula>
    </cfRule>
    <cfRule type="cellIs" dxfId="5343" priority="8383" stopIfTrue="1" operator="equal">
      <formula>"E"</formula>
    </cfRule>
    <cfRule type="cellIs" dxfId="5342" priority="8384" stopIfTrue="1" operator="equal">
      <formula>"P"</formula>
    </cfRule>
    <cfRule type="cellIs" dxfId="5341" priority="8385" stopIfTrue="1" operator="equal">
      <formula>"E"</formula>
    </cfRule>
    <cfRule type="cellIs" dxfId="5340" priority="8386" stopIfTrue="1" operator="equal">
      <formula>"P"</formula>
    </cfRule>
  </conditionalFormatting>
  <conditionalFormatting sqref="AS392:AV392">
    <cfRule type="cellIs" dxfId="5339" priority="8379" stopIfTrue="1" operator="equal">
      <formula>"e"</formula>
    </cfRule>
    <cfRule type="cellIs" dxfId="5338" priority="8380" stopIfTrue="1" operator="equal">
      <formula>"p"</formula>
    </cfRule>
    <cfRule type="cellIs" dxfId="5337" priority="8381" stopIfTrue="1" operator="equal">
      <formula>"e"</formula>
    </cfRule>
  </conditionalFormatting>
  <conditionalFormatting sqref="AS392:AV392">
    <cfRule type="cellIs" dxfId="5336" priority="8374" stopIfTrue="1" operator="equal">
      <formula>"P"</formula>
    </cfRule>
    <cfRule type="cellIs" dxfId="5335" priority="8375" stopIfTrue="1" operator="equal">
      <formula>"E"</formula>
    </cfRule>
    <cfRule type="cellIs" dxfId="5334" priority="8376" stopIfTrue="1" operator="equal">
      <formula>"P"</formula>
    </cfRule>
    <cfRule type="cellIs" dxfId="5333" priority="8377" stopIfTrue="1" operator="equal">
      <formula>"E"</formula>
    </cfRule>
    <cfRule type="cellIs" dxfId="5332" priority="8378" stopIfTrue="1" operator="equal">
      <formula>"P"</formula>
    </cfRule>
  </conditionalFormatting>
  <conditionalFormatting sqref="AW392:AZ392">
    <cfRule type="cellIs" dxfId="5331" priority="8371" stopIfTrue="1" operator="equal">
      <formula>"e"</formula>
    </cfRule>
    <cfRule type="cellIs" dxfId="5330" priority="8372" stopIfTrue="1" operator="equal">
      <formula>"p"</formula>
    </cfRule>
    <cfRule type="cellIs" dxfId="5329" priority="8373" stopIfTrue="1" operator="equal">
      <formula>"e"</formula>
    </cfRule>
  </conditionalFormatting>
  <conditionalFormatting sqref="AW392:AZ392">
    <cfRule type="cellIs" dxfId="5328" priority="8366" stopIfTrue="1" operator="equal">
      <formula>"P"</formula>
    </cfRule>
    <cfRule type="cellIs" dxfId="5327" priority="8367" stopIfTrue="1" operator="equal">
      <formula>"E"</formula>
    </cfRule>
    <cfRule type="cellIs" dxfId="5326" priority="8368" stopIfTrue="1" operator="equal">
      <formula>"P"</formula>
    </cfRule>
    <cfRule type="cellIs" dxfId="5325" priority="8369" stopIfTrue="1" operator="equal">
      <formula>"E"</formula>
    </cfRule>
    <cfRule type="cellIs" dxfId="5324" priority="8370" stopIfTrue="1" operator="equal">
      <formula>"P"</formula>
    </cfRule>
  </conditionalFormatting>
  <conditionalFormatting sqref="BA392:BD392">
    <cfRule type="cellIs" dxfId="5323" priority="8363" stopIfTrue="1" operator="equal">
      <formula>"e"</formula>
    </cfRule>
    <cfRule type="cellIs" dxfId="5322" priority="8364" stopIfTrue="1" operator="equal">
      <formula>"p"</formula>
    </cfRule>
    <cfRule type="cellIs" dxfId="5321" priority="8365" stopIfTrue="1" operator="equal">
      <formula>"e"</formula>
    </cfRule>
  </conditionalFormatting>
  <conditionalFormatting sqref="BA392:BD392">
    <cfRule type="cellIs" dxfId="5320" priority="8358" stopIfTrue="1" operator="equal">
      <formula>"P"</formula>
    </cfRule>
    <cfRule type="cellIs" dxfId="5319" priority="8359" stopIfTrue="1" operator="equal">
      <formula>"E"</formula>
    </cfRule>
    <cfRule type="cellIs" dxfId="5318" priority="8360" stopIfTrue="1" operator="equal">
      <formula>"P"</formula>
    </cfRule>
    <cfRule type="cellIs" dxfId="5317" priority="8361" stopIfTrue="1" operator="equal">
      <formula>"E"</formula>
    </cfRule>
    <cfRule type="cellIs" dxfId="5316" priority="8362" stopIfTrue="1" operator="equal">
      <formula>"P"</formula>
    </cfRule>
  </conditionalFormatting>
  <conditionalFormatting sqref="G394:G395">
    <cfRule type="cellIs" dxfId="5315" priority="8356" stopIfTrue="1" operator="equal">
      <formula>"E"</formula>
    </cfRule>
    <cfRule type="cellIs" dxfId="5314" priority="8357" stopIfTrue="1" operator="equal">
      <formula>"P"</formula>
    </cfRule>
  </conditionalFormatting>
  <conditionalFormatting sqref="AD394:AE394">
    <cfRule type="cellIs" dxfId="5313" priority="8353" stopIfTrue="1" operator="equal">
      <formula>"e"</formula>
    </cfRule>
    <cfRule type="cellIs" dxfId="5312" priority="8354" stopIfTrue="1" operator="equal">
      <formula>"p"</formula>
    </cfRule>
    <cfRule type="cellIs" dxfId="5311" priority="8355" stopIfTrue="1" operator="equal">
      <formula>"e"</formula>
    </cfRule>
  </conditionalFormatting>
  <conditionalFormatting sqref="AD394:AE394">
    <cfRule type="cellIs" dxfId="5310" priority="8348" stopIfTrue="1" operator="equal">
      <formula>"P"</formula>
    </cfRule>
    <cfRule type="cellIs" dxfId="5309" priority="8349" stopIfTrue="1" operator="equal">
      <formula>"E"</formula>
    </cfRule>
    <cfRule type="cellIs" dxfId="5308" priority="8350" stopIfTrue="1" operator="equal">
      <formula>"P"</formula>
    </cfRule>
    <cfRule type="cellIs" dxfId="5307" priority="8351" stopIfTrue="1" operator="equal">
      <formula>"E"</formula>
    </cfRule>
    <cfRule type="cellIs" dxfId="5306" priority="8352" stopIfTrue="1" operator="equal">
      <formula>"P"</formula>
    </cfRule>
  </conditionalFormatting>
  <conditionalFormatting sqref="AH394:AI394">
    <cfRule type="cellIs" dxfId="5305" priority="8345" stopIfTrue="1" operator="equal">
      <formula>"e"</formula>
    </cfRule>
    <cfRule type="cellIs" dxfId="5304" priority="8346" stopIfTrue="1" operator="equal">
      <formula>"p"</formula>
    </cfRule>
    <cfRule type="cellIs" dxfId="5303" priority="8347" stopIfTrue="1" operator="equal">
      <formula>"e"</formula>
    </cfRule>
  </conditionalFormatting>
  <conditionalFormatting sqref="AH394:AI394">
    <cfRule type="cellIs" dxfId="5302" priority="8340" stopIfTrue="1" operator="equal">
      <formula>"P"</formula>
    </cfRule>
    <cfRule type="cellIs" dxfId="5301" priority="8341" stopIfTrue="1" operator="equal">
      <formula>"E"</formula>
    </cfRule>
    <cfRule type="cellIs" dxfId="5300" priority="8342" stopIfTrue="1" operator="equal">
      <formula>"P"</formula>
    </cfRule>
    <cfRule type="cellIs" dxfId="5299" priority="8343" stopIfTrue="1" operator="equal">
      <formula>"E"</formula>
    </cfRule>
    <cfRule type="cellIs" dxfId="5298" priority="8344" stopIfTrue="1" operator="equal">
      <formula>"P"</formula>
    </cfRule>
  </conditionalFormatting>
  <conditionalFormatting sqref="AL394">
    <cfRule type="cellIs" dxfId="5297" priority="8337" stopIfTrue="1" operator="equal">
      <formula>"e"</formula>
    </cfRule>
    <cfRule type="cellIs" dxfId="5296" priority="8338" stopIfTrue="1" operator="equal">
      <formula>"p"</formula>
    </cfRule>
    <cfRule type="cellIs" dxfId="5295" priority="8339" stopIfTrue="1" operator="equal">
      <formula>"e"</formula>
    </cfRule>
  </conditionalFormatting>
  <conditionalFormatting sqref="AL394">
    <cfRule type="cellIs" dxfId="5294" priority="8332" stopIfTrue="1" operator="equal">
      <formula>"P"</formula>
    </cfRule>
    <cfRule type="cellIs" dxfId="5293" priority="8333" stopIfTrue="1" operator="equal">
      <formula>"E"</formula>
    </cfRule>
    <cfRule type="cellIs" dxfId="5292" priority="8334" stopIfTrue="1" operator="equal">
      <formula>"P"</formula>
    </cfRule>
    <cfRule type="cellIs" dxfId="5291" priority="8335" stopIfTrue="1" operator="equal">
      <formula>"E"</formula>
    </cfRule>
    <cfRule type="cellIs" dxfId="5290" priority="8336" stopIfTrue="1" operator="equal">
      <formula>"P"</formula>
    </cfRule>
  </conditionalFormatting>
  <conditionalFormatting sqref="AM394">
    <cfRule type="cellIs" dxfId="5289" priority="8329" stopIfTrue="1" operator="equal">
      <formula>"e"</formula>
    </cfRule>
    <cfRule type="cellIs" dxfId="5288" priority="8330" stopIfTrue="1" operator="equal">
      <formula>"p"</formula>
    </cfRule>
    <cfRule type="cellIs" dxfId="5287" priority="8331" stopIfTrue="1" operator="equal">
      <formula>"e"</formula>
    </cfRule>
  </conditionalFormatting>
  <conditionalFormatting sqref="AM394">
    <cfRule type="cellIs" dxfId="5286" priority="8324" stopIfTrue="1" operator="equal">
      <formula>"P"</formula>
    </cfRule>
    <cfRule type="cellIs" dxfId="5285" priority="8325" stopIfTrue="1" operator="equal">
      <formula>"E"</formula>
    </cfRule>
    <cfRule type="cellIs" dxfId="5284" priority="8326" stopIfTrue="1" operator="equal">
      <formula>"P"</formula>
    </cfRule>
    <cfRule type="cellIs" dxfId="5283" priority="8327" stopIfTrue="1" operator="equal">
      <formula>"E"</formula>
    </cfRule>
    <cfRule type="cellIs" dxfId="5282" priority="8328" stopIfTrue="1" operator="equal">
      <formula>"P"</formula>
    </cfRule>
  </conditionalFormatting>
  <conditionalFormatting sqref="G396:G397">
    <cfRule type="cellIs" dxfId="5281" priority="8322" stopIfTrue="1" operator="equal">
      <formula>"E"</formula>
    </cfRule>
    <cfRule type="cellIs" dxfId="5280" priority="8323" stopIfTrue="1" operator="equal">
      <formula>"P"</formula>
    </cfRule>
  </conditionalFormatting>
  <conditionalFormatting sqref="AF386:AR386">
    <cfRule type="cellIs" dxfId="5279" priority="8317" stopIfTrue="1" operator="equal">
      <formula>"e"</formula>
    </cfRule>
    <cfRule type="cellIs" dxfId="5278" priority="8318" stopIfTrue="1" operator="equal">
      <formula>"p"</formula>
    </cfRule>
    <cfRule type="cellIs" dxfId="5277" priority="8319" stopIfTrue="1" operator="equal">
      <formula>"e"</formula>
    </cfRule>
  </conditionalFormatting>
  <conditionalFormatting sqref="G386:G387">
    <cfRule type="cellIs" dxfId="5276" priority="8320" stopIfTrue="1" operator="equal">
      <formula>"E"</formula>
    </cfRule>
    <cfRule type="cellIs" dxfId="5275" priority="8321" stopIfTrue="1" operator="equal">
      <formula>"P"</formula>
    </cfRule>
  </conditionalFormatting>
  <conditionalFormatting sqref="AF386:AR386 AF387:AN387 AR387">
    <cfRule type="cellIs" dxfId="5274" priority="8312" stopIfTrue="1" operator="equal">
      <formula>"P"</formula>
    </cfRule>
    <cfRule type="cellIs" dxfId="5273" priority="8313" stopIfTrue="1" operator="equal">
      <formula>"E"</formula>
    </cfRule>
    <cfRule type="cellIs" dxfId="5272" priority="8314" stopIfTrue="1" operator="equal">
      <formula>"P"</formula>
    </cfRule>
    <cfRule type="cellIs" dxfId="5271" priority="8315" stopIfTrue="1" operator="equal">
      <formula>"E"</formula>
    </cfRule>
    <cfRule type="cellIs" dxfId="5270" priority="8316" stopIfTrue="1" operator="equal">
      <formula>"P"</formula>
    </cfRule>
  </conditionalFormatting>
  <conditionalFormatting sqref="O386:AA386">
    <cfRule type="cellIs" dxfId="5269" priority="8307" stopIfTrue="1" operator="equal">
      <formula>"e"</formula>
    </cfRule>
    <cfRule type="cellIs" dxfId="5268" priority="8308" stopIfTrue="1" operator="equal">
      <formula>"p"</formula>
    </cfRule>
    <cfRule type="cellIs" dxfId="5267" priority="8309" stopIfTrue="1" operator="equal">
      <formula>"e"</formula>
    </cfRule>
  </conditionalFormatting>
  <conditionalFormatting sqref="W387 O387:U387">
    <cfRule type="cellIs" dxfId="5266" priority="8310" stopIfTrue="1" operator="equal">
      <formula>"E"</formula>
    </cfRule>
    <cfRule type="cellIs" dxfId="5265" priority="8311" stopIfTrue="1" operator="equal">
      <formula>"P"</formula>
    </cfRule>
  </conditionalFormatting>
  <conditionalFormatting sqref="O386:AA387">
    <cfRule type="cellIs" dxfId="5264" priority="8302" stopIfTrue="1" operator="equal">
      <formula>"P"</formula>
    </cfRule>
    <cfRule type="cellIs" dxfId="5263" priority="8303" stopIfTrue="1" operator="equal">
      <formula>"E"</formula>
    </cfRule>
    <cfRule type="cellIs" dxfId="5262" priority="8304" stopIfTrue="1" operator="equal">
      <formula>"P"</formula>
    </cfRule>
    <cfRule type="cellIs" dxfId="5261" priority="8305" stopIfTrue="1" operator="equal">
      <formula>"E"</formula>
    </cfRule>
    <cfRule type="cellIs" dxfId="5260" priority="8306" stopIfTrue="1" operator="equal">
      <formula>"P"</formula>
    </cfRule>
  </conditionalFormatting>
  <conditionalFormatting sqref="AB386:AE386">
    <cfRule type="cellIs" dxfId="5259" priority="8299" stopIfTrue="1" operator="equal">
      <formula>"e"</formula>
    </cfRule>
    <cfRule type="cellIs" dxfId="5258" priority="8300" stopIfTrue="1" operator="equal">
      <formula>"p"</formula>
    </cfRule>
    <cfRule type="cellIs" dxfId="5257" priority="8301" stopIfTrue="1" operator="equal">
      <formula>"e"</formula>
    </cfRule>
  </conditionalFormatting>
  <conditionalFormatting sqref="AB386:AE387">
    <cfRule type="cellIs" dxfId="5256" priority="8294" stopIfTrue="1" operator="equal">
      <formula>"P"</formula>
    </cfRule>
    <cfRule type="cellIs" dxfId="5255" priority="8295" stopIfTrue="1" operator="equal">
      <formula>"E"</formula>
    </cfRule>
    <cfRule type="cellIs" dxfId="5254" priority="8296" stopIfTrue="1" operator="equal">
      <formula>"P"</formula>
    </cfRule>
    <cfRule type="cellIs" dxfId="5253" priority="8297" stopIfTrue="1" operator="equal">
      <formula>"E"</formula>
    </cfRule>
    <cfRule type="cellIs" dxfId="5252" priority="8298" stopIfTrue="1" operator="equal">
      <formula>"P"</formula>
    </cfRule>
  </conditionalFormatting>
  <conditionalFormatting sqref="AS386:AV386">
    <cfRule type="cellIs" dxfId="5251" priority="8291" stopIfTrue="1" operator="equal">
      <formula>"e"</formula>
    </cfRule>
    <cfRule type="cellIs" dxfId="5250" priority="8292" stopIfTrue="1" operator="equal">
      <formula>"p"</formula>
    </cfRule>
    <cfRule type="cellIs" dxfId="5249" priority="8293" stopIfTrue="1" operator="equal">
      <formula>"e"</formula>
    </cfRule>
  </conditionalFormatting>
  <conditionalFormatting sqref="AS386:AV387">
    <cfRule type="cellIs" dxfId="5248" priority="8286" stopIfTrue="1" operator="equal">
      <formula>"P"</formula>
    </cfRule>
    <cfRule type="cellIs" dxfId="5247" priority="8287" stopIfTrue="1" operator="equal">
      <formula>"E"</formula>
    </cfRule>
    <cfRule type="cellIs" dxfId="5246" priority="8288" stopIfTrue="1" operator="equal">
      <formula>"P"</formula>
    </cfRule>
    <cfRule type="cellIs" dxfId="5245" priority="8289" stopIfTrue="1" operator="equal">
      <formula>"E"</formula>
    </cfRule>
    <cfRule type="cellIs" dxfId="5244" priority="8290" stopIfTrue="1" operator="equal">
      <formula>"P"</formula>
    </cfRule>
  </conditionalFormatting>
  <conditionalFormatting sqref="AF402:AH402 AJ402:AN402 AF398:AN398 BE398:BL398 BE402:BL402 AJ406:AV406 BI406:BL406">
    <cfRule type="cellIs" dxfId="5243" priority="8281" stopIfTrue="1" operator="equal">
      <formula>"e"</formula>
    </cfRule>
    <cfRule type="cellIs" dxfId="5242" priority="8282" stopIfTrue="1" operator="equal">
      <formula>"p"</formula>
    </cfRule>
    <cfRule type="cellIs" dxfId="5241" priority="8283" stopIfTrue="1" operator="equal">
      <formula>"e"</formula>
    </cfRule>
  </conditionalFormatting>
  <conditionalFormatting sqref="AF399:AN399 AF403:AN403 AF407:AN407 BE407:BL407 BE403 BE399:BL399 BG403:BL403 G398:G399 G402:G403 G406:G407 BG405:BL405 BE405 AF405:AN405 AF401:AN401 AF400:AH400 AJ400:AL400 AN400 BE401:BL401 BE400:BG400 BI400:BL400">
    <cfRule type="cellIs" dxfId="5240" priority="8284" stopIfTrue="1" operator="equal">
      <formula>"E"</formula>
    </cfRule>
    <cfRule type="cellIs" dxfId="5239" priority="8285" stopIfTrue="1" operator="equal">
      <formula>"P"</formula>
    </cfRule>
  </conditionalFormatting>
  <conditionalFormatting sqref="AI402">
    <cfRule type="cellIs" dxfId="5238" priority="8278" stopIfTrue="1" operator="equal">
      <formula>"e"</formula>
    </cfRule>
    <cfRule type="cellIs" dxfId="5237" priority="8279" stopIfTrue="1" operator="equal">
      <formula>"p"</formula>
    </cfRule>
    <cfRule type="cellIs" dxfId="5236" priority="8280" stopIfTrue="1" operator="equal">
      <formula>"e"</formula>
    </cfRule>
  </conditionalFormatting>
  <conditionalFormatting sqref="O402:R402 O398:AA398 U402:AA402 O406:AI406">
    <cfRule type="cellIs" dxfId="5235" priority="8253" stopIfTrue="1" operator="equal">
      <formula>"e"</formula>
    </cfRule>
    <cfRule type="cellIs" dxfId="5234" priority="8254" stopIfTrue="1" operator="equal">
      <formula>"p"</formula>
    </cfRule>
    <cfRule type="cellIs" dxfId="5233" priority="8255" stopIfTrue="1" operator="equal">
      <formula>"e"</formula>
    </cfRule>
  </conditionalFormatting>
  <conditionalFormatting sqref="O402:R402">
    <cfRule type="cellIs" dxfId="5232" priority="8250" stopIfTrue="1" operator="equal">
      <formula>"e"</formula>
    </cfRule>
    <cfRule type="cellIs" dxfId="5231" priority="8251" stopIfTrue="1" operator="equal">
      <formula>"p"</formula>
    </cfRule>
    <cfRule type="cellIs" dxfId="5230" priority="8252" stopIfTrue="1" operator="equal">
      <formula>"e"</formula>
    </cfRule>
  </conditionalFormatting>
  <conditionalFormatting sqref="R406">
    <cfRule type="cellIs" dxfId="5229" priority="8247" stopIfTrue="1" operator="equal">
      <formula>"e"</formula>
    </cfRule>
    <cfRule type="cellIs" dxfId="5228" priority="8248" stopIfTrue="1" operator="equal">
      <formula>"p"</formula>
    </cfRule>
    <cfRule type="cellIs" dxfId="5227" priority="8249" stopIfTrue="1" operator="equal">
      <formula>"e"</formula>
    </cfRule>
  </conditionalFormatting>
  <conditionalFormatting sqref="V406">
    <cfRule type="cellIs" dxfId="5226" priority="8244" stopIfTrue="1" operator="equal">
      <formula>"e"</formula>
    </cfRule>
    <cfRule type="cellIs" dxfId="5225" priority="8245" stopIfTrue="1" operator="equal">
      <formula>"p"</formula>
    </cfRule>
    <cfRule type="cellIs" dxfId="5224" priority="8246" stopIfTrue="1" operator="equal">
      <formula>"e"</formula>
    </cfRule>
  </conditionalFormatting>
  <conditionalFormatting sqref="O406:V406">
    <cfRule type="cellIs" dxfId="5223" priority="8238" stopIfTrue="1" operator="equal">
      <formula>"e"</formula>
    </cfRule>
    <cfRule type="cellIs" dxfId="5222" priority="8239" stopIfTrue="1" operator="equal">
      <formula>"p"</formula>
    </cfRule>
    <cfRule type="cellIs" dxfId="5221" priority="8240" stopIfTrue="1" operator="equal">
      <formula>"e"</formula>
    </cfRule>
  </conditionalFormatting>
  <conditionalFormatting sqref="O398:AA401 O403:AA403 O402:R402 U402:AA402 O405:AA405 O407:AA407 O406:AI406">
    <cfRule type="cellIs" dxfId="5220" priority="8230" stopIfTrue="1" operator="equal">
      <formula>"P"</formula>
    </cfRule>
    <cfRule type="cellIs" dxfId="5219" priority="8231" stopIfTrue="1" operator="equal">
      <formula>"E"</formula>
    </cfRule>
    <cfRule type="cellIs" dxfId="5218" priority="8232" stopIfTrue="1" operator="equal">
      <formula>"P"</formula>
    </cfRule>
    <cfRule type="cellIs" dxfId="5217" priority="8233" stopIfTrue="1" operator="equal">
      <formula>"E"</formula>
    </cfRule>
    <cfRule type="cellIs" dxfId="5216" priority="8234" stopIfTrue="1" operator="equal">
      <formula>"P"</formula>
    </cfRule>
  </conditionalFormatting>
  <conditionalFormatting sqref="AB402:AE402 AB398:AE398">
    <cfRule type="cellIs" dxfId="5215" priority="8225" stopIfTrue="1" operator="equal">
      <formula>"e"</formula>
    </cfRule>
    <cfRule type="cellIs" dxfId="5214" priority="8226" stopIfTrue="1" operator="equal">
      <formula>"p"</formula>
    </cfRule>
    <cfRule type="cellIs" dxfId="5213" priority="8227" stopIfTrue="1" operator="equal">
      <formula>"e"</formula>
    </cfRule>
  </conditionalFormatting>
  <conditionalFormatting sqref="AB399:AE399 AB403:AE403 AB407:AE407 AB405:AE405 AB401:AE401 AB400:AD400">
    <cfRule type="cellIs" dxfId="5212" priority="8228" stopIfTrue="1" operator="equal">
      <formula>"E"</formula>
    </cfRule>
    <cfRule type="cellIs" dxfId="5211" priority="8229" stopIfTrue="1" operator="equal">
      <formula>"P"</formula>
    </cfRule>
  </conditionalFormatting>
  <conditionalFormatting sqref="AB398:AE399 AB405:AE405 AB401:AE403 AB400:AD400 AB407:AE407">
    <cfRule type="cellIs" dxfId="5210" priority="8214" stopIfTrue="1" operator="equal">
      <formula>"P"</formula>
    </cfRule>
    <cfRule type="cellIs" dxfId="5209" priority="8215" stopIfTrue="1" operator="equal">
      <formula>"E"</formula>
    </cfRule>
    <cfRule type="cellIs" dxfId="5208" priority="8216" stopIfTrue="1" operator="equal">
      <formula>"P"</formula>
    </cfRule>
    <cfRule type="cellIs" dxfId="5207" priority="8217" stopIfTrue="1" operator="equal">
      <formula>"E"</formula>
    </cfRule>
    <cfRule type="cellIs" dxfId="5206" priority="8218" stopIfTrue="1" operator="equal">
      <formula>"P"</formula>
    </cfRule>
  </conditionalFormatting>
  <conditionalFormatting sqref="AS402:AV402 AS398:AV398">
    <cfRule type="cellIs" dxfId="5205" priority="8209" stopIfTrue="1" operator="equal">
      <formula>"e"</formula>
    </cfRule>
    <cfRule type="cellIs" dxfId="5204" priority="8210" stopIfTrue="1" operator="equal">
      <formula>"p"</formula>
    </cfRule>
    <cfRule type="cellIs" dxfId="5203" priority="8211" stopIfTrue="1" operator="equal">
      <formula>"e"</formula>
    </cfRule>
  </conditionalFormatting>
  <conditionalFormatting sqref="AS403:AV403 AS407:AV407 AS405:AV405 AS399:AV401">
    <cfRule type="cellIs" dxfId="5202" priority="8212" stopIfTrue="1" operator="equal">
      <formula>"E"</formula>
    </cfRule>
    <cfRule type="cellIs" dxfId="5201" priority="8213" stopIfTrue="1" operator="equal">
      <formula>"P"</formula>
    </cfRule>
  </conditionalFormatting>
  <conditionalFormatting sqref="AS405:AV405 AS398:AV403 AS407:AV407">
    <cfRule type="cellIs" dxfId="5200" priority="8201" stopIfTrue="1" operator="equal">
      <formula>"P"</formula>
    </cfRule>
    <cfRule type="cellIs" dxfId="5199" priority="8202" stopIfTrue="1" operator="equal">
      <formula>"E"</formula>
    </cfRule>
    <cfRule type="cellIs" dxfId="5198" priority="8203" stopIfTrue="1" operator="equal">
      <formula>"P"</formula>
    </cfRule>
    <cfRule type="cellIs" dxfId="5197" priority="8204" stopIfTrue="1" operator="equal">
      <formula>"E"</formula>
    </cfRule>
    <cfRule type="cellIs" dxfId="5196" priority="8205" stopIfTrue="1" operator="equal">
      <formula>"P"</formula>
    </cfRule>
  </conditionalFormatting>
  <conditionalFormatting sqref="AW402:AZ402 AW398:AZ398 AW406:BH406">
    <cfRule type="cellIs" dxfId="5195" priority="8196" stopIfTrue="1" operator="equal">
      <formula>"e"</formula>
    </cfRule>
    <cfRule type="cellIs" dxfId="5194" priority="8197" stopIfTrue="1" operator="equal">
      <formula>"p"</formula>
    </cfRule>
    <cfRule type="cellIs" dxfId="5193" priority="8198" stopIfTrue="1" operator="equal">
      <formula>"e"</formula>
    </cfRule>
  </conditionalFormatting>
  <conditionalFormatting sqref="AW403:AZ403 AW407:AZ407 AW405:AZ405 AW399:AZ401">
    <cfRule type="cellIs" dxfId="5192" priority="8199" stopIfTrue="1" operator="equal">
      <formula>"E"</formula>
    </cfRule>
    <cfRule type="cellIs" dxfId="5191" priority="8200" stopIfTrue="1" operator="equal">
      <formula>"P"</formula>
    </cfRule>
  </conditionalFormatting>
  <conditionalFormatting sqref="AW405:AZ405 AW398:AZ403 AW407:AZ407 AW406:BH406">
    <cfRule type="cellIs" dxfId="5190" priority="8191" stopIfTrue="1" operator="equal">
      <formula>"P"</formula>
    </cfRule>
    <cfRule type="cellIs" dxfId="5189" priority="8192" stopIfTrue="1" operator="equal">
      <formula>"E"</formula>
    </cfRule>
    <cfRule type="cellIs" dxfId="5188" priority="8193" stopIfTrue="1" operator="equal">
      <formula>"P"</formula>
    </cfRule>
    <cfRule type="cellIs" dxfId="5187" priority="8194" stopIfTrue="1" operator="equal">
      <formula>"E"</formula>
    </cfRule>
    <cfRule type="cellIs" dxfId="5186" priority="8195" stopIfTrue="1" operator="equal">
      <formula>"P"</formula>
    </cfRule>
  </conditionalFormatting>
  <conditionalFormatting sqref="BA402:BD402 BA398:BD398">
    <cfRule type="cellIs" dxfId="5185" priority="8186" stopIfTrue="1" operator="equal">
      <formula>"e"</formula>
    </cfRule>
    <cfRule type="cellIs" dxfId="5184" priority="8187" stopIfTrue="1" operator="equal">
      <formula>"p"</formula>
    </cfRule>
    <cfRule type="cellIs" dxfId="5183" priority="8188" stopIfTrue="1" operator="equal">
      <formula>"e"</formula>
    </cfRule>
  </conditionalFormatting>
  <conditionalFormatting sqref="BA403:BD403 BA407:BD407 BA405:BD405 BA399:BD401">
    <cfRule type="cellIs" dxfId="5182" priority="8189" stopIfTrue="1" operator="equal">
      <formula>"E"</formula>
    </cfRule>
    <cfRule type="cellIs" dxfId="5181" priority="8190" stopIfTrue="1" operator="equal">
      <formula>"P"</formula>
    </cfRule>
  </conditionalFormatting>
  <conditionalFormatting sqref="BA405:BD405 BA398:BD403 BA407:BD407">
    <cfRule type="cellIs" dxfId="5180" priority="8181" stopIfTrue="1" operator="equal">
      <formula>"P"</formula>
    </cfRule>
    <cfRule type="cellIs" dxfId="5179" priority="8182" stopIfTrue="1" operator="equal">
      <formula>"E"</formula>
    </cfRule>
    <cfRule type="cellIs" dxfId="5178" priority="8183" stopIfTrue="1" operator="equal">
      <formula>"P"</formula>
    </cfRule>
    <cfRule type="cellIs" dxfId="5177" priority="8184" stopIfTrue="1" operator="equal">
      <formula>"E"</formula>
    </cfRule>
    <cfRule type="cellIs" dxfId="5176" priority="8185" stopIfTrue="1" operator="equal">
      <formula>"P"</formula>
    </cfRule>
  </conditionalFormatting>
  <conditionalFormatting sqref="BF403 BF405">
    <cfRule type="cellIs" dxfId="5175" priority="8179" stopIfTrue="1" operator="equal">
      <formula>"E"</formula>
    </cfRule>
    <cfRule type="cellIs" dxfId="5174" priority="8180" stopIfTrue="1" operator="equal">
      <formula>"P"</formula>
    </cfRule>
  </conditionalFormatting>
  <conditionalFormatting sqref="BF403 BF405">
    <cfRule type="cellIs" dxfId="5173" priority="8174" stopIfTrue="1" operator="equal">
      <formula>"P"</formula>
    </cfRule>
    <cfRule type="cellIs" dxfId="5172" priority="8175" stopIfTrue="1" operator="equal">
      <formula>"E"</formula>
    </cfRule>
    <cfRule type="cellIs" dxfId="5171" priority="8176" stopIfTrue="1" operator="equal">
      <formula>"P"</formula>
    </cfRule>
    <cfRule type="cellIs" dxfId="5170" priority="8177" stopIfTrue="1" operator="equal">
      <formula>"E"</formula>
    </cfRule>
    <cfRule type="cellIs" dxfId="5169" priority="8178" stopIfTrue="1" operator="equal">
      <formula>"P"</formula>
    </cfRule>
  </conditionalFormatting>
  <conditionalFormatting sqref="G400:G401">
    <cfRule type="cellIs" dxfId="5168" priority="8172" stopIfTrue="1" operator="equal">
      <formula>"E"</formula>
    </cfRule>
    <cfRule type="cellIs" dxfId="5167" priority="8173" stopIfTrue="1" operator="equal">
      <formula>"P"</formula>
    </cfRule>
  </conditionalFormatting>
  <conditionalFormatting sqref="AW404:AZ404">
    <cfRule type="cellIs" dxfId="5166" priority="8121" stopIfTrue="1" operator="equal">
      <formula>"e"</formula>
    </cfRule>
    <cfRule type="cellIs" dxfId="5165" priority="8122" stopIfTrue="1" operator="equal">
      <formula>"p"</formula>
    </cfRule>
    <cfRule type="cellIs" dxfId="5164" priority="8123" stopIfTrue="1" operator="equal">
      <formula>"e"</formula>
    </cfRule>
  </conditionalFormatting>
  <conditionalFormatting sqref="AW404:AZ404">
    <cfRule type="cellIs" dxfId="5163" priority="8116" stopIfTrue="1" operator="equal">
      <formula>"P"</formula>
    </cfRule>
    <cfRule type="cellIs" dxfId="5162" priority="8117" stopIfTrue="1" operator="equal">
      <formula>"E"</formula>
    </cfRule>
    <cfRule type="cellIs" dxfId="5161" priority="8118" stopIfTrue="1" operator="equal">
      <formula>"P"</formula>
    </cfRule>
    <cfRule type="cellIs" dxfId="5160" priority="8119" stopIfTrue="1" operator="equal">
      <formula>"E"</formula>
    </cfRule>
    <cfRule type="cellIs" dxfId="5159" priority="8120" stopIfTrue="1" operator="equal">
      <formula>"P"</formula>
    </cfRule>
  </conditionalFormatting>
  <conditionalFormatting sqref="BA404:BD404">
    <cfRule type="cellIs" dxfId="5158" priority="8113" stopIfTrue="1" operator="equal">
      <formula>"e"</formula>
    </cfRule>
    <cfRule type="cellIs" dxfId="5157" priority="8114" stopIfTrue="1" operator="equal">
      <formula>"p"</formula>
    </cfRule>
    <cfRule type="cellIs" dxfId="5156" priority="8115" stopIfTrue="1" operator="equal">
      <formula>"e"</formula>
    </cfRule>
  </conditionalFormatting>
  <conditionalFormatting sqref="BA404:BD404">
    <cfRule type="cellIs" dxfId="5155" priority="8108" stopIfTrue="1" operator="equal">
      <formula>"P"</formula>
    </cfRule>
    <cfRule type="cellIs" dxfId="5154" priority="8109" stopIfTrue="1" operator="equal">
      <formula>"E"</formula>
    </cfRule>
    <cfRule type="cellIs" dxfId="5153" priority="8110" stopIfTrue="1" operator="equal">
      <formula>"P"</formula>
    </cfRule>
    <cfRule type="cellIs" dxfId="5152" priority="8111" stopIfTrue="1" operator="equal">
      <formula>"E"</formula>
    </cfRule>
    <cfRule type="cellIs" dxfId="5151" priority="8112" stopIfTrue="1" operator="equal">
      <formula>"P"</formula>
    </cfRule>
  </conditionalFormatting>
  <conditionalFormatting sqref="S404:T404">
    <cfRule type="cellIs" dxfId="5150" priority="8105" stopIfTrue="1" operator="equal">
      <formula>"e"</formula>
    </cfRule>
    <cfRule type="cellIs" dxfId="5149" priority="8106" stopIfTrue="1" operator="equal">
      <formula>"p"</formula>
    </cfRule>
    <cfRule type="cellIs" dxfId="5148" priority="8107" stopIfTrue="1" operator="equal">
      <formula>"e"</formula>
    </cfRule>
  </conditionalFormatting>
  <conditionalFormatting sqref="S404:T404">
    <cfRule type="cellIs" dxfId="5147" priority="8100" stopIfTrue="1" operator="equal">
      <formula>"P"</formula>
    </cfRule>
    <cfRule type="cellIs" dxfId="5146" priority="8101" stopIfTrue="1" operator="equal">
      <formula>"E"</formula>
    </cfRule>
    <cfRule type="cellIs" dxfId="5145" priority="8102" stopIfTrue="1" operator="equal">
      <formula>"P"</formula>
    </cfRule>
    <cfRule type="cellIs" dxfId="5144" priority="8103" stopIfTrue="1" operator="equal">
      <formula>"E"</formula>
    </cfRule>
    <cfRule type="cellIs" dxfId="5143" priority="8104" stopIfTrue="1" operator="equal">
      <formula>"P"</formula>
    </cfRule>
  </conditionalFormatting>
  <conditionalFormatting sqref="G404:G405">
    <cfRule type="cellIs" dxfId="5142" priority="8170" stopIfTrue="1" operator="equal">
      <formula>"E"</formula>
    </cfRule>
    <cfRule type="cellIs" dxfId="5141" priority="8171" stopIfTrue="1" operator="equal">
      <formula>"P"</formula>
    </cfRule>
  </conditionalFormatting>
  <conditionalFormatting sqref="S402:T402">
    <cfRule type="cellIs" dxfId="5140" priority="8167" stopIfTrue="1" operator="equal">
      <formula>"e"</formula>
    </cfRule>
    <cfRule type="cellIs" dxfId="5139" priority="8168" stopIfTrue="1" operator="equal">
      <formula>"p"</formula>
    </cfRule>
    <cfRule type="cellIs" dxfId="5138" priority="8169" stopIfTrue="1" operator="equal">
      <formula>"e"</formula>
    </cfRule>
  </conditionalFormatting>
  <conditionalFormatting sqref="S402:T402">
    <cfRule type="cellIs" dxfId="5137" priority="8162" stopIfTrue="1" operator="equal">
      <formula>"P"</formula>
    </cfRule>
    <cfRule type="cellIs" dxfId="5136" priority="8163" stopIfTrue="1" operator="equal">
      <formula>"E"</formula>
    </cfRule>
    <cfRule type="cellIs" dxfId="5135" priority="8164" stopIfTrue="1" operator="equal">
      <formula>"P"</formula>
    </cfRule>
    <cfRule type="cellIs" dxfId="5134" priority="8165" stopIfTrue="1" operator="equal">
      <formula>"E"</formula>
    </cfRule>
    <cfRule type="cellIs" dxfId="5133" priority="8166" stopIfTrue="1" operator="equal">
      <formula>"P"</formula>
    </cfRule>
  </conditionalFormatting>
  <conditionalFormatting sqref="AF404:AH404 AJ404:AN404 BE404:BL404">
    <cfRule type="cellIs" dxfId="5132" priority="8159" stopIfTrue="1" operator="equal">
      <formula>"e"</formula>
    </cfRule>
    <cfRule type="cellIs" dxfId="5131" priority="8160" stopIfTrue="1" operator="equal">
      <formula>"p"</formula>
    </cfRule>
    <cfRule type="cellIs" dxfId="5130" priority="8161" stopIfTrue="1" operator="equal">
      <formula>"e"</formula>
    </cfRule>
  </conditionalFormatting>
  <conditionalFormatting sqref="AI404">
    <cfRule type="cellIs" dxfId="5129" priority="8156" stopIfTrue="1" operator="equal">
      <formula>"e"</formula>
    </cfRule>
    <cfRule type="cellIs" dxfId="5128" priority="8157" stopIfTrue="1" operator="equal">
      <formula>"p"</formula>
    </cfRule>
    <cfRule type="cellIs" dxfId="5127" priority="8158" stopIfTrue="1" operator="equal">
      <formula>"e"</formula>
    </cfRule>
  </conditionalFormatting>
  <conditionalFormatting sqref="BE404:BL404 AF404:AN404">
    <cfRule type="cellIs" dxfId="5126" priority="8151" stopIfTrue="1" operator="equal">
      <formula>"P"</formula>
    </cfRule>
    <cfRule type="cellIs" dxfId="5125" priority="8152" stopIfTrue="1" operator="equal">
      <formula>"E"</formula>
    </cfRule>
    <cfRule type="cellIs" dxfId="5124" priority="8153" stopIfTrue="1" operator="equal">
      <formula>"P"</formula>
    </cfRule>
    <cfRule type="cellIs" dxfId="5123" priority="8154" stopIfTrue="1" operator="equal">
      <formula>"E"</formula>
    </cfRule>
    <cfRule type="cellIs" dxfId="5122" priority="8155" stopIfTrue="1" operator="equal">
      <formula>"P"</formula>
    </cfRule>
  </conditionalFormatting>
  <conditionalFormatting sqref="O404:R404 U404:AA404">
    <cfRule type="cellIs" dxfId="5121" priority="8148" stopIfTrue="1" operator="equal">
      <formula>"e"</formula>
    </cfRule>
    <cfRule type="cellIs" dxfId="5120" priority="8149" stopIfTrue="1" operator="equal">
      <formula>"p"</formula>
    </cfRule>
    <cfRule type="cellIs" dxfId="5119" priority="8150" stopIfTrue="1" operator="equal">
      <formula>"e"</formula>
    </cfRule>
  </conditionalFormatting>
  <conditionalFormatting sqref="AB404:AE404">
    <cfRule type="cellIs" dxfId="5118" priority="8137" stopIfTrue="1" operator="equal">
      <formula>"e"</formula>
    </cfRule>
    <cfRule type="cellIs" dxfId="5117" priority="8138" stopIfTrue="1" operator="equal">
      <formula>"p"</formula>
    </cfRule>
    <cfRule type="cellIs" dxfId="5116" priority="8139" stopIfTrue="1" operator="equal">
      <formula>"e"</formula>
    </cfRule>
  </conditionalFormatting>
  <conditionalFormatting sqref="AB404:AE404">
    <cfRule type="cellIs" dxfId="5115" priority="8132" stopIfTrue="1" operator="equal">
      <formula>"P"</formula>
    </cfRule>
    <cfRule type="cellIs" dxfId="5114" priority="8133" stopIfTrue="1" operator="equal">
      <formula>"E"</formula>
    </cfRule>
    <cfRule type="cellIs" dxfId="5113" priority="8134" stopIfTrue="1" operator="equal">
      <formula>"P"</formula>
    </cfRule>
    <cfRule type="cellIs" dxfId="5112" priority="8135" stopIfTrue="1" operator="equal">
      <formula>"E"</formula>
    </cfRule>
    <cfRule type="cellIs" dxfId="5111" priority="8136" stopIfTrue="1" operator="equal">
      <formula>"P"</formula>
    </cfRule>
  </conditionalFormatting>
  <conditionalFormatting sqref="AS404:AV404">
    <cfRule type="cellIs" dxfId="5110" priority="8129" stopIfTrue="1" operator="equal">
      <formula>"e"</formula>
    </cfRule>
    <cfRule type="cellIs" dxfId="5109" priority="8130" stopIfTrue="1" operator="equal">
      <formula>"p"</formula>
    </cfRule>
    <cfRule type="cellIs" dxfId="5108" priority="8131" stopIfTrue="1" operator="equal">
      <formula>"e"</formula>
    </cfRule>
  </conditionalFormatting>
  <conditionalFormatting sqref="AS404:AV404">
    <cfRule type="cellIs" dxfId="5107" priority="8124" stopIfTrue="1" operator="equal">
      <formula>"P"</formula>
    </cfRule>
    <cfRule type="cellIs" dxfId="5106" priority="8125" stopIfTrue="1" operator="equal">
      <formula>"E"</formula>
    </cfRule>
    <cfRule type="cellIs" dxfId="5105" priority="8126" stopIfTrue="1" operator="equal">
      <formula>"P"</formula>
    </cfRule>
    <cfRule type="cellIs" dxfId="5104" priority="8127" stopIfTrue="1" operator="equal">
      <formula>"E"</formula>
    </cfRule>
    <cfRule type="cellIs" dxfId="5103" priority="8128" stopIfTrue="1" operator="equal">
      <formula>"P"</formula>
    </cfRule>
  </conditionalFormatting>
  <conditionalFormatting sqref="AE400">
    <cfRule type="cellIs" dxfId="5102" priority="8098" stopIfTrue="1" operator="equal">
      <formula>"E"</formula>
    </cfRule>
    <cfRule type="cellIs" dxfId="5101" priority="8099" stopIfTrue="1" operator="equal">
      <formula>"P"</formula>
    </cfRule>
  </conditionalFormatting>
  <conditionalFormatting sqref="AM400">
    <cfRule type="cellIs" dxfId="5100" priority="8084" stopIfTrue="1" operator="equal">
      <formula>"E"</formula>
    </cfRule>
    <cfRule type="cellIs" dxfId="5099" priority="8085" stopIfTrue="1" operator="equal">
      <formula>"P"</formula>
    </cfRule>
  </conditionalFormatting>
  <conditionalFormatting sqref="AM400">
    <cfRule type="cellIs" dxfId="5098" priority="8079" stopIfTrue="1" operator="equal">
      <formula>"P"</formula>
    </cfRule>
    <cfRule type="cellIs" dxfId="5097" priority="8080" stopIfTrue="1" operator="equal">
      <formula>"E"</formula>
    </cfRule>
    <cfRule type="cellIs" dxfId="5096" priority="8081" stopIfTrue="1" operator="equal">
      <formula>"P"</formula>
    </cfRule>
    <cfRule type="cellIs" dxfId="5095" priority="8082" stopIfTrue="1" operator="equal">
      <formula>"E"</formula>
    </cfRule>
    <cfRule type="cellIs" dxfId="5094" priority="8083" stopIfTrue="1" operator="equal">
      <formula>"P"</formula>
    </cfRule>
  </conditionalFormatting>
  <conditionalFormatting sqref="BH400">
    <cfRule type="cellIs" dxfId="5093" priority="8049" stopIfTrue="1" operator="equal">
      <formula>"E"</formula>
    </cfRule>
    <cfRule type="cellIs" dxfId="5092" priority="8050" stopIfTrue="1" operator="equal">
      <formula>"P"</formula>
    </cfRule>
  </conditionalFormatting>
  <conditionalFormatting sqref="BH400">
    <cfRule type="cellIs" dxfId="5091" priority="8044" stopIfTrue="1" operator="equal">
      <formula>"P"</formula>
    </cfRule>
    <cfRule type="cellIs" dxfId="5090" priority="8045" stopIfTrue="1" operator="equal">
      <formula>"E"</formula>
    </cfRule>
    <cfRule type="cellIs" dxfId="5089" priority="8046" stopIfTrue="1" operator="equal">
      <formula>"P"</formula>
    </cfRule>
    <cfRule type="cellIs" dxfId="5088" priority="8047" stopIfTrue="1" operator="equal">
      <formula>"E"</formula>
    </cfRule>
    <cfRule type="cellIs" dxfId="5087" priority="8048" stopIfTrue="1" operator="equal">
      <formula>"P"</formula>
    </cfRule>
  </conditionalFormatting>
  <conditionalFormatting sqref="AF408:AH408 AJ408:AN408 AF410:AN410 BE410:BL410 BE408:BL408">
    <cfRule type="cellIs" dxfId="5086" priority="8039" stopIfTrue="1" operator="equal">
      <formula>"e"</formula>
    </cfRule>
    <cfRule type="cellIs" dxfId="5085" priority="8040" stopIfTrue="1" operator="equal">
      <formula>"p"</formula>
    </cfRule>
    <cfRule type="cellIs" dxfId="5084" priority="8041" stopIfTrue="1" operator="equal">
      <formula>"e"</formula>
    </cfRule>
  </conditionalFormatting>
  <conditionalFormatting sqref="AF409:AN409 AF411:AN411 BE411 BE409:BF409 BH409:BL409 BI411:BL411 G408:G411">
    <cfRule type="cellIs" dxfId="5083" priority="8042" stopIfTrue="1" operator="equal">
      <formula>"E"</formula>
    </cfRule>
    <cfRule type="cellIs" dxfId="5082" priority="8043" stopIfTrue="1" operator="equal">
      <formula>"P"</formula>
    </cfRule>
  </conditionalFormatting>
  <conditionalFormatting sqref="AI408">
    <cfRule type="cellIs" dxfId="5081" priority="8036" stopIfTrue="1" operator="equal">
      <formula>"e"</formula>
    </cfRule>
    <cfRule type="cellIs" dxfId="5080" priority="8037" stopIfTrue="1" operator="equal">
      <formula>"p"</formula>
    </cfRule>
    <cfRule type="cellIs" dxfId="5079" priority="8038" stopIfTrue="1" operator="equal">
      <formula>"e"</formula>
    </cfRule>
  </conditionalFormatting>
  <conditionalFormatting sqref="BE410:BL410 BE409:BF409 BH409:BL409 BE411 BI411:BL411 AF408:AN411 BE408:BL408">
    <cfRule type="cellIs" dxfId="5078" priority="8031" stopIfTrue="1" operator="equal">
      <formula>"P"</formula>
    </cfRule>
    <cfRule type="cellIs" dxfId="5077" priority="8032" stopIfTrue="1" operator="equal">
      <formula>"E"</formula>
    </cfRule>
    <cfRule type="cellIs" dxfId="5076" priority="8033" stopIfTrue="1" operator="equal">
      <formula>"P"</formula>
    </cfRule>
    <cfRule type="cellIs" dxfId="5075" priority="8034" stopIfTrue="1" operator="equal">
      <formula>"E"</formula>
    </cfRule>
    <cfRule type="cellIs" dxfId="5074" priority="8035" stopIfTrue="1" operator="equal">
      <formula>"P"</formula>
    </cfRule>
  </conditionalFormatting>
  <conditionalFormatting sqref="O408:AA408 O410:AA410">
    <cfRule type="cellIs" dxfId="5073" priority="8026" stopIfTrue="1" operator="equal">
      <formula>"e"</formula>
    </cfRule>
    <cfRule type="cellIs" dxfId="5072" priority="8027" stopIfTrue="1" operator="equal">
      <formula>"p"</formula>
    </cfRule>
    <cfRule type="cellIs" dxfId="5071" priority="8028" stopIfTrue="1" operator="equal">
      <formula>"e"</formula>
    </cfRule>
  </conditionalFormatting>
  <conditionalFormatting sqref="O409:AA409 O411:AA411">
    <cfRule type="cellIs" dxfId="5070" priority="8029" stopIfTrue="1" operator="equal">
      <formula>"E"</formula>
    </cfRule>
    <cfRule type="cellIs" dxfId="5069" priority="8030" stopIfTrue="1" operator="equal">
      <formula>"P"</formula>
    </cfRule>
  </conditionalFormatting>
  <conditionalFormatting sqref="AB410:AE410 AB408:AE408">
    <cfRule type="cellIs" dxfId="5068" priority="8013" stopIfTrue="1" operator="equal">
      <formula>"e"</formula>
    </cfRule>
    <cfRule type="cellIs" dxfId="5067" priority="8014" stopIfTrue="1" operator="equal">
      <formula>"p"</formula>
    </cfRule>
    <cfRule type="cellIs" dxfId="5066" priority="8015" stopIfTrue="1" operator="equal">
      <formula>"e"</formula>
    </cfRule>
  </conditionalFormatting>
  <conditionalFormatting sqref="AB408:AE408 AB410:AE411 AB409:AD409">
    <cfRule type="cellIs" dxfId="5065" priority="8008" stopIfTrue="1" operator="equal">
      <formula>"P"</formula>
    </cfRule>
    <cfRule type="cellIs" dxfId="5064" priority="8009" stopIfTrue="1" operator="equal">
      <formula>"E"</formula>
    </cfRule>
    <cfRule type="cellIs" dxfId="5063" priority="8010" stopIfTrue="1" operator="equal">
      <formula>"P"</formula>
    </cfRule>
    <cfRule type="cellIs" dxfId="5062" priority="8011" stopIfTrue="1" operator="equal">
      <formula>"E"</formula>
    </cfRule>
    <cfRule type="cellIs" dxfId="5061" priority="8012" stopIfTrue="1" operator="equal">
      <formula>"P"</formula>
    </cfRule>
  </conditionalFormatting>
  <conditionalFormatting sqref="AS408:AV408 AS410:AV410">
    <cfRule type="cellIs" dxfId="5060" priority="8003" stopIfTrue="1" operator="equal">
      <formula>"e"</formula>
    </cfRule>
    <cfRule type="cellIs" dxfId="5059" priority="8004" stopIfTrue="1" operator="equal">
      <formula>"p"</formula>
    </cfRule>
    <cfRule type="cellIs" dxfId="5058" priority="8005" stopIfTrue="1" operator="equal">
      <formula>"e"</formula>
    </cfRule>
  </conditionalFormatting>
  <conditionalFormatting sqref="AS409:AV409 AS411:AV411">
    <cfRule type="cellIs" dxfId="5057" priority="8006" stopIfTrue="1" operator="equal">
      <formula>"E"</formula>
    </cfRule>
    <cfRule type="cellIs" dxfId="5056" priority="8007" stopIfTrue="1" operator="equal">
      <formula>"P"</formula>
    </cfRule>
  </conditionalFormatting>
  <conditionalFormatting sqref="AS408:AV411">
    <cfRule type="cellIs" dxfId="5055" priority="7998" stopIfTrue="1" operator="equal">
      <formula>"P"</formula>
    </cfRule>
    <cfRule type="cellIs" dxfId="5054" priority="7999" stopIfTrue="1" operator="equal">
      <formula>"E"</formula>
    </cfRule>
    <cfRule type="cellIs" dxfId="5053" priority="8000" stopIfTrue="1" operator="equal">
      <formula>"P"</formula>
    </cfRule>
    <cfRule type="cellIs" dxfId="5052" priority="8001" stopIfTrue="1" operator="equal">
      <formula>"E"</formula>
    </cfRule>
    <cfRule type="cellIs" dxfId="5051" priority="8002" stopIfTrue="1" operator="equal">
      <formula>"P"</formula>
    </cfRule>
  </conditionalFormatting>
  <conditionalFormatting sqref="AW408:AZ408 AW410:AZ410">
    <cfRule type="cellIs" dxfId="5050" priority="7993" stopIfTrue="1" operator="equal">
      <formula>"e"</formula>
    </cfRule>
    <cfRule type="cellIs" dxfId="5049" priority="7994" stopIfTrue="1" operator="equal">
      <formula>"p"</formula>
    </cfRule>
    <cfRule type="cellIs" dxfId="5048" priority="7995" stopIfTrue="1" operator="equal">
      <formula>"e"</formula>
    </cfRule>
  </conditionalFormatting>
  <conditionalFormatting sqref="AW409:AZ409 AW411:AZ411">
    <cfRule type="cellIs" dxfId="5047" priority="7996" stopIfTrue="1" operator="equal">
      <formula>"E"</formula>
    </cfRule>
    <cfRule type="cellIs" dxfId="5046" priority="7997" stopIfTrue="1" operator="equal">
      <formula>"P"</formula>
    </cfRule>
  </conditionalFormatting>
  <conditionalFormatting sqref="AW408:AZ411">
    <cfRule type="cellIs" dxfId="5045" priority="7988" stopIfTrue="1" operator="equal">
      <formula>"P"</formula>
    </cfRule>
    <cfRule type="cellIs" dxfId="5044" priority="7989" stopIfTrue="1" operator="equal">
      <formula>"E"</formula>
    </cfRule>
    <cfRule type="cellIs" dxfId="5043" priority="7990" stopIfTrue="1" operator="equal">
      <formula>"P"</formula>
    </cfRule>
    <cfRule type="cellIs" dxfId="5042" priority="7991" stopIfTrue="1" operator="equal">
      <formula>"E"</formula>
    </cfRule>
    <cfRule type="cellIs" dxfId="5041" priority="7992" stopIfTrue="1" operator="equal">
      <formula>"P"</formula>
    </cfRule>
  </conditionalFormatting>
  <conditionalFormatting sqref="BA408:BD408 BA410:BD410">
    <cfRule type="cellIs" dxfId="5040" priority="7983" stopIfTrue="1" operator="equal">
      <formula>"e"</formula>
    </cfRule>
    <cfRule type="cellIs" dxfId="5039" priority="7984" stopIfTrue="1" operator="equal">
      <formula>"p"</formula>
    </cfRule>
    <cfRule type="cellIs" dxfId="5038" priority="7985" stopIfTrue="1" operator="equal">
      <formula>"e"</formula>
    </cfRule>
  </conditionalFormatting>
  <conditionalFormatting sqref="BA409:BD409 BA411:BD411">
    <cfRule type="cellIs" dxfId="5037" priority="7986" stopIfTrue="1" operator="equal">
      <formula>"E"</formula>
    </cfRule>
    <cfRule type="cellIs" dxfId="5036" priority="7987" stopIfTrue="1" operator="equal">
      <formula>"P"</formula>
    </cfRule>
  </conditionalFormatting>
  <conditionalFormatting sqref="BA408:BD411">
    <cfRule type="cellIs" dxfId="5035" priority="7978" stopIfTrue="1" operator="equal">
      <formula>"P"</formula>
    </cfRule>
    <cfRule type="cellIs" dxfId="5034" priority="7979" stopIfTrue="1" operator="equal">
      <formula>"E"</formula>
    </cfRule>
    <cfRule type="cellIs" dxfId="5033" priority="7980" stopIfTrue="1" operator="equal">
      <formula>"P"</formula>
    </cfRule>
    <cfRule type="cellIs" dxfId="5032" priority="7981" stopIfTrue="1" operator="equal">
      <formula>"E"</formula>
    </cfRule>
    <cfRule type="cellIs" dxfId="5031" priority="7982" stopIfTrue="1" operator="equal">
      <formula>"P"</formula>
    </cfRule>
  </conditionalFormatting>
  <conditionalFormatting sqref="BG409">
    <cfRule type="cellIs" dxfId="5030" priority="7976" stopIfTrue="1" operator="equal">
      <formula>"E"</formula>
    </cfRule>
    <cfRule type="cellIs" dxfId="5029" priority="7977" stopIfTrue="1" operator="equal">
      <formula>"P"</formula>
    </cfRule>
  </conditionalFormatting>
  <conditionalFormatting sqref="BG409">
    <cfRule type="cellIs" dxfId="5028" priority="7971" stopIfTrue="1" operator="equal">
      <formula>"P"</formula>
    </cfRule>
    <cfRule type="cellIs" dxfId="5027" priority="7972" stopIfTrue="1" operator="equal">
      <formula>"E"</formula>
    </cfRule>
    <cfRule type="cellIs" dxfId="5026" priority="7973" stopIfTrue="1" operator="equal">
      <formula>"P"</formula>
    </cfRule>
    <cfRule type="cellIs" dxfId="5025" priority="7974" stopIfTrue="1" operator="equal">
      <formula>"E"</formula>
    </cfRule>
    <cfRule type="cellIs" dxfId="5024" priority="7975" stopIfTrue="1" operator="equal">
      <formula>"P"</formula>
    </cfRule>
  </conditionalFormatting>
  <conditionalFormatting sqref="BF411:BH411">
    <cfRule type="cellIs" dxfId="5023" priority="7969" stopIfTrue="1" operator="equal">
      <formula>"E"</formula>
    </cfRule>
    <cfRule type="cellIs" dxfId="5022" priority="7970" stopIfTrue="1" operator="equal">
      <formula>"P"</formula>
    </cfRule>
  </conditionalFormatting>
  <conditionalFormatting sqref="BF413:BH413 BF415:BH415 BF414">
    <cfRule type="cellIs" dxfId="5021" priority="7894" stopIfTrue="1" operator="equal">
      <formula>"P"</formula>
    </cfRule>
    <cfRule type="cellIs" dxfId="5020" priority="7895" stopIfTrue="1" operator="equal">
      <formula>"E"</formula>
    </cfRule>
    <cfRule type="cellIs" dxfId="5019" priority="7896" stopIfTrue="1" operator="equal">
      <formula>"P"</formula>
    </cfRule>
    <cfRule type="cellIs" dxfId="5018" priority="7897" stopIfTrue="1" operator="equal">
      <formula>"E"</formula>
    </cfRule>
    <cfRule type="cellIs" dxfId="5017" priority="7898" stopIfTrue="1" operator="equal">
      <formula>"P"</formula>
    </cfRule>
  </conditionalFormatting>
  <conditionalFormatting sqref="AF412:AN412 BE412:BL412">
    <cfRule type="cellIs" dxfId="5016" priority="7959" stopIfTrue="1" operator="equal">
      <formula>"e"</formula>
    </cfRule>
    <cfRule type="cellIs" dxfId="5015" priority="7960" stopIfTrue="1" operator="equal">
      <formula>"p"</formula>
    </cfRule>
    <cfRule type="cellIs" dxfId="5014" priority="7961" stopIfTrue="1" operator="equal">
      <formula>"e"</formula>
    </cfRule>
  </conditionalFormatting>
  <conditionalFormatting sqref="AF413:AN413 BE413:BE415 BI413:BL413 G412:G413 AF415:AN415 AF414:AG414 AJ414:AK414 AN414 BI415:BL415 BI414 BL414">
    <cfRule type="cellIs" dxfId="5013" priority="7962" stopIfTrue="1" operator="equal">
      <formula>"E"</formula>
    </cfRule>
    <cfRule type="cellIs" dxfId="5012" priority="7963" stopIfTrue="1" operator="equal">
      <formula>"P"</formula>
    </cfRule>
  </conditionalFormatting>
  <conditionalFormatting sqref="BE412:BL412 BE413:BE415 BI413:BL413 AF412:AN413 AF415:AN415 AF414:AG414 AJ414:AK414 AN414 BI415:BL415 BI414 BL414">
    <cfRule type="cellIs" dxfId="5011" priority="7954" stopIfTrue="1" operator="equal">
      <formula>"P"</formula>
    </cfRule>
    <cfRule type="cellIs" dxfId="5010" priority="7955" stopIfTrue="1" operator="equal">
      <formula>"E"</formula>
    </cfRule>
    <cfRule type="cellIs" dxfId="5009" priority="7956" stopIfTrue="1" operator="equal">
      <formula>"P"</formula>
    </cfRule>
    <cfRule type="cellIs" dxfId="5008" priority="7957" stopIfTrue="1" operator="equal">
      <formula>"E"</formula>
    </cfRule>
    <cfRule type="cellIs" dxfId="5007" priority="7958" stopIfTrue="1" operator="equal">
      <formula>"P"</formula>
    </cfRule>
  </conditionalFormatting>
  <conditionalFormatting sqref="O412:AA412">
    <cfRule type="cellIs" dxfId="5006" priority="7949" stopIfTrue="1" operator="equal">
      <formula>"e"</formula>
    </cfRule>
    <cfRule type="cellIs" dxfId="5005" priority="7950" stopIfTrue="1" operator="equal">
      <formula>"p"</formula>
    </cfRule>
    <cfRule type="cellIs" dxfId="5004" priority="7951" stopIfTrue="1" operator="equal">
      <formula>"e"</formula>
    </cfRule>
  </conditionalFormatting>
  <conditionalFormatting sqref="O413:AA415">
    <cfRule type="cellIs" dxfId="5003" priority="7952" stopIfTrue="1" operator="equal">
      <formula>"E"</formula>
    </cfRule>
    <cfRule type="cellIs" dxfId="5002" priority="7953" stopIfTrue="1" operator="equal">
      <formula>"P"</formula>
    </cfRule>
  </conditionalFormatting>
  <conditionalFormatting sqref="O412:R412">
    <cfRule type="cellIs" dxfId="5001" priority="7946" stopIfTrue="1" operator="equal">
      <formula>"e"</formula>
    </cfRule>
    <cfRule type="cellIs" dxfId="5000" priority="7947" stopIfTrue="1" operator="equal">
      <formula>"p"</formula>
    </cfRule>
    <cfRule type="cellIs" dxfId="4999" priority="7948" stopIfTrue="1" operator="equal">
      <formula>"e"</formula>
    </cfRule>
  </conditionalFormatting>
  <conditionalFormatting sqref="O412:AA415">
    <cfRule type="cellIs" dxfId="4998" priority="7941" stopIfTrue="1" operator="equal">
      <formula>"P"</formula>
    </cfRule>
    <cfRule type="cellIs" dxfId="4997" priority="7942" stopIfTrue="1" operator="equal">
      <formula>"E"</formula>
    </cfRule>
    <cfRule type="cellIs" dxfId="4996" priority="7943" stopIfTrue="1" operator="equal">
      <formula>"P"</formula>
    </cfRule>
    <cfRule type="cellIs" dxfId="4995" priority="7944" stopIfTrue="1" operator="equal">
      <formula>"E"</formula>
    </cfRule>
    <cfRule type="cellIs" dxfId="4994" priority="7945" stopIfTrue="1" operator="equal">
      <formula>"P"</formula>
    </cfRule>
  </conditionalFormatting>
  <conditionalFormatting sqref="AB412:AE412">
    <cfRule type="cellIs" dxfId="4993" priority="7936" stopIfTrue="1" operator="equal">
      <formula>"e"</formula>
    </cfRule>
    <cfRule type="cellIs" dxfId="4992" priority="7937" stopIfTrue="1" operator="equal">
      <formula>"p"</formula>
    </cfRule>
    <cfRule type="cellIs" dxfId="4991" priority="7938" stopIfTrue="1" operator="equal">
      <formula>"e"</formula>
    </cfRule>
  </conditionalFormatting>
  <conditionalFormatting sqref="AB413:AE413 AB415:AE415 AB414:AC414">
    <cfRule type="cellIs" dxfId="4990" priority="7939" stopIfTrue="1" operator="equal">
      <formula>"E"</formula>
    </cfRule>
    <cfRule type="cellIs" dxfId="4989" priority="7940" stopIfTrue="1" operator="equal">
      <formula>"P"</formula>
    </cfRule>
  </conditionalFormatting>
  <conditionalFormatting sqref="AB412:AE413 AB415:AE415 AB414:AC414">
    <cfRule type="cellIs" dxfId="4988" priority="7931" stopIfTrue="1" operator="equal">
      <formula>"P"</formula>
    </cfRule>
    <cfRule type="cellIs" dxfId="4987" priority="7932" stopIfTrue="1" operator="equal">
      <formula>"E"</formula>
    </cfRule>
    <cfRule type="cellIs" dxfId="4986" priority="7933" stopIfTrue="1" operator="equal">
      <formula>"P"</formula>
    </cfRule>
    <cfRule type="cellIs" dxfId="4985" priority="7934" stopIfTrue="1" operator="equal">
      <formula>"E"</formula>
    </cfRule>
    <cfRule type="cellIs" dxfId="4984" priority="7935" stopIfTrue="1" operator="equal">
      <formula>"P"</formula>
    </cfRule>
  </conditionalFormatting>
  <conditionalFormatting sqref="AS412:AV412">
    <cfRule type="cellIs" dxfId="4983" priority="7926" stopIfTrue="1" operator="equal">
      <formula>"e"</formula>
    </cfRule>
    <cfRule type="cellIs" dxfId="4982" priority="7927" stopIfTrue="1" operator="equal">
      <formula>"p"</formula>
    </cfRule>
    <cfRule type="cellIs" dxfId="4981" priority="7928" stopIfTrue="1" operator="equal">
      <formula>"e"</formula>
    </cfRule>
  </conditionalFormatting>
  <conditionalFormatting sqref="AS413:AV413 AS415:AV415 AS414:AT414">
    <cfRule type="cellIs" dxfId="4980" priority="7929" stopIfTrue="1" operator="equal">
      <formula>"E"</formula>
    </cfRule>
    <cfRule type="cellIs" dxfId="4979" priority="7930" stopIfTrue="1" operator="equal">
      <formula>"P"</formula>
    </cfRule>
  </conditionalFormatting>
  <conditionalFormatting sqref="AS412:AV413 AS415:AV415 AS414:AT414">
    <cfRule type="cellIs" dxfId="4978" priority="7921" stopIfTrue="1" operator="equal">
      <formula>"P"</formula>
    </cfRule>
    <cfRule type="cellIs" dxfId="4977" priority="7922" stopIfTrue="1" operator="equal">
      <formula>"E"</formula>
    </cfRule>
    <cfRule type="cellIs" dxfId="4976" priority="7923" stopIfTrue="1" operator="equal">
      <formula>"P"</formula>
    </cfRule>
    <cfRule type="cellIs" dxfId="4975" priority="7924" stopIfTrue="1" operator="equal">
      <formula>"E"</formula>
    </cfRule>
    <cfRule type="cellIs" dxfId="4974" priority="7925" stopIfTrue="1" operator="equal">
      <formula>"P"</formula>
    </cfRule>
  </conditionalFormatting>
  <conditionalFormatting sqref="AW412:AZ412">
    <cfRule type="cellIs" dxfId="4973" priority="7916" stopIfTrue="1" operator="equal">
      <formula>"e"</formula>
    </cfRule>
    <cfRule type="cellIs" dxfId="4972" priority="7917" stopIfTrue="1" operator="equal">
      <formula>"p"</formula>
    </cfRule>
    <cfRule type="cellIs" dxfId="4971" priority="7918" stopIfTrue="1" operator="equal">
      <formula>"e"</formula>
    </cfRule>
  </conditionalFormatting>
  <conditionalFormatting sqref="AW413:AZ413 AW415:AZ415 AW414:AY414">
    <cfRule type="cellIs" dxfId="4970" priority="7919" stopIfTrue="1" operator="equal">
      <formula>"E"</formula>
    </cfRule>
    <cfRule type="cellIs" dxfId="4969" priority="7920" stopIfTrue="1" operator="equal">
      <formula>"P"</formula>
    </cfRule>
  </conditionalFormatting>
  <conditionalFormatting sqref="AW412:AZ413 AW415:AZ415 AW414:AY414">
    <cfRule type="cellIs" dxfId="4968" priority="7911" stopIfTrue="1" operator="equal">
      <formula>"P"</formula>
    </cfRule>
    <cfRule type="cellIs" dxfId="4967" priority="7912" stopIfTrue="1" operator="equal">
      <formula>"E"</formula>
    </cfRule>
    <cfRule type="cellIs" dxfId="4966" priority="7913" stopIfTrue="1" operator="equal">
      <formula>"P"</formula>
    </cfRule>
    <cfRule type="cellIs" dxfId="4965" priority="7914" stopIfTrue="1" operator="equal">
      <formula>"E"</formula>
    </cfRule>
    <cfRule type="cellIs" dxfId="4964" priority="7915" stopIfTrue="1" operator="equal">
      <formula>"P"</formula>
    </cfRule>
  </conditionalFormatting>
  <conditionalFormatting sqref="BA412:BD412">
    <cfRule type="cellIs" dxfId="4963" priority="7906" stopIfTrue="1" operator="equal">
      <formula>"e"</formula>
    </cfRule>
    <cfRule type="cellIs" dxfId="4962" priority="7907" stopIfTrue="1" operator="equal">
      <formula>"p"</formula>
    </cfRule>
    <cfRule type="cellIs" dxfId="4961" priority="7908" stopIfTrue="1" operator="equal">
      <formula>"e"</formula>
    </cfRule>
  </conditionalFormatting>
  <conditionalFormatting sqref="BA413:BD413 BA415:BD415 BA414:BC414">
    <cfRule type="cellIs" dxfId="4960" priority="7909" stopIfTrue="1" operator="equal">
      <formula>"E"</formula>
    </cfRule>
    <cfRule type="cellIs" dxfId="4959" priority="7910" stopIfTrue="1" operator="equal">
      <formula>"P"</formula>
    </cfRule>
  </conditionalFormatting>
  <conditionalFormatting sqref="BA412:BD413 BA415:BD415 BA414:BC414">
    <cfRule type="cellIs" dxfId="4958" priority="7901" stopIfTrue="1" operator="equal">
      <formula>"P"</formula>
    </cfRule>
    <cfRule type="cellIs" dxfId="4957" priority="7902" stopIfTrue="1" operator="equal">
      <formula>"E"</formula>
    </cfRule>
    <cfRule type="cellIs" dxfId="4956" priority="7903" stopIfTrue="1" operator="equal">
      <formula>"P"</formula>
    </cfRule>
    <cfRule type="cellIs" dxfId="4955" priority="7904" stopIfTrue="1" operator="equal">
      <formula>"E"</formula>
    </cfRule>
    <cfRule type="cellIs" dxfId="4954" priority="7905" stopIfTrue="1" operator="equal">
      <formula>"P"</formula>
    </cfRule>
  </conditionalFormatting>
  <conditionalFormatting sqref="BF413:BH413 BF415:BH415 BF414">
    <cfRule type="cellIs" dxfId="4953" priority="7899" stopIfTrue="1" operator="equal">
      <formula>"E"</formula>
    </cfRule>
    <cfRule type="cellIs" dxfId="4952" priority="7900" stopIfTrue="1" operator="equal">
      <formula>"P"</formula>
    </cfRule>
  </conditionalFormatting>
  <conditionalFormatting sqref="G414:G415">
    <cfRule type="cellIs" dxfId="4951" priority="7892" stopIfTrue="1" operator="equal">
      <formula>"E"</formula>
    </cfRule>
    <cfRule type="cellIs" dxfId="4950" priority="7893" stopIfTrue="1" operator="equal">
      <formula>"P"</formula>
    </cfRule>
  </conditionalFormatting>
  <conditionalFormatting sqref="AD414:AE414">
    <cfRule type="cellIs" dxfId="4949" priority="7890" stopIfTrue="1" operator="equal">
      <formula>"E"</formula>
    </cfRule>
    <cfRule type="cellIs" dxfId="4948" priority="7891" stopIfTrue="1" operator="equal">
      <formula>"P"</formula>
    </cfRule>
  </conditionalFormatting>
  <conditionalFormatting sqref="AL414:AM414">
    <cfRule type="cellIs" dxfId="4947" priority="7876" stopIfTrue="1" operator="equal">
      <formula>"E"</formula>
    </cfRule>
    <cfRule type="cellIs" dxfId="4946" priority="7877" stopIfTrue="1" operator="equal">
      <formula>"P"</formula>
    </cfRule>
  </conditionalFormatting>
  <conditionalFormatting sqref="AL414:AM414">
    <cfRule type="cellIs" dxfId="4945" priority="7871" stopIfTrue="1" operator="equal">
      <formula>"P"</formula>
    </cfRule>
    <cfRule type="cellIs" dxfId="4944" priority="7872" stopIfTrue="1" operator="equal">
      <formula>"E"</formula>
    </cfRule>
    <cfRule type="cellIs" dxfId="4943" priority="7873" stopIfTrue="1" operator="equal">
      <formula>"P"</formula>
    </cfRule>
    <cfRule type="cellIs" dxfId="4942" priority="7874" stopIfTrue="1" operator="equal">
      <formula>"E"</formula>
    </cfRule>
    <cfRule type="cellIs" dxfId="4941" priority="7875" stopIfTrue="1" operator="equal">
      <formula>"P"</formula>
    </cfRule>
  </conditionalFormatting>
  <conditionalFormatting sqref="AU414:AV414">
    <cfRule type="cellIs" dxfId="4940" priority="7862" stopIfTrue="1" operator="equal">
      <formula>"E"</formula>
    </cfRule>
    <cfRule type="cellIs" dxfId="4939" priority="7863" stopIfTrue="1" operator="equal">
      <formula>"P"</formula>
    </cfRule>
  </conditionalFormatting>
  <conditionalFormatting sqref="AU414:AV414">
    <cfRule type="cellIs" dxfId="4938" priority="7857" stopIfTrue="1" operator="equal">
      <formula>"P"</formula>
    </cfRule>
    <cfRule type="cellIs" dxfId="4937" priority="7858" stopIfTrue="1" operator="equal">
      <formula>"E"</formula>
    </cfRule>
    <cfRule type="cellIs" dxfId="4936" priority="7859" stopIfTrue="1" operator="equal">
      <formula>"P"</formula>
    </cfRule>
    <cfRule type="cellIs" dxfId="4935" priority="7860" stopIfTrue="1" operator="equal">
      <formula>"E"</formula>
    </cfRule>
    <cfRule type="cellIs" dxfId="4934" priority="7861" stopIfTrue="1" operator="equal">
      <formula>"P"</formula>
    </cfRule>
  </conditionalFormatting>
  <conditionalFormatting sqref="AZ414">
    <cfRule type="cellIs" dxfId="4933" priority="7855" stopIfTrue="1" operator="equal">
      <formula>"E"</formula>
    </cfRule>
    <cfRule type="cellIs" dxfId="4932" priority="7856" stopIfTrue="1" operator="equal">
      <formula>"P"</formula>
    </cfRule>
  </conditionalFormatting>
  <conditionalFormatting sqref="BD414">
    <cfRule type="cellIs" dxfId="4931" priority="7843" stopIfTrue="1" operator="equal">
      <formula>"P"</formula>
    </cfRule>
    <cfRule type="cellIs" dxfId="4930" priority="7844" stopIfTrue="1" operator="equal">
      <formula>"E"</formula>
    </cfRule>
    <cfRule type="cellIs" dxfId="4929" priority="7845" stopIfTrue="1" operator="equal">
      <formula>"P"</formula>
    </cfRule>
    <cfRule type="cellIs" dxfId="4928" priority="7846" stopIfTrue="1" operator="equal">
      <formula>"E"</formula>
    </cfRule>
    <cfRule type="cellIs" dxfId="4927" priority="7847" stopIfTrue="1" operator="equal">
      <formula>"P"</formula>
    </cfRule>
  </conditionalFormatting>
  <conditionalFormatting sqref="BG414:BH414">
    <cfRule type="cellIs" dxfId="4926" priority="7841" stopIfTrue="1" operator="equal">
      <formula>"E"</formula>
    </cfRule>
    <cfRule type="cellIs" dxfId="4925" priority="7842" stopIfTrue="1" operator="equal">
      <formula>"P"</formula>
    </cfRule>
  </conditionalFormatting>
  <conditionalFormatting sqref="BG414:BH414">
    <cfRule type="cellIs" dxfId="4924" priority="7836" stopIfTrue="1" operator="equal">
      <formula>"P"</formula>
    </cfRule>
    <cfRule type="cellIs" dxfId="4923" priority="7837" stopIfTrue="1" operator="equal">
      <formula>"E"</formula>
    </cfRule>
    <cfRule type="cellIs" dxfId="4922" priority="7838" stopIfTrue="1" operator="equal">
      <formula>"P"</formula>
    </cfRule>
    <cfRule type="cellIs" dxfId="4921" priority="7839" stopIfTrue="1" operator="equal">
      <formula>"E"</formula>
    </cfRule>
    <cfRule type="cellIs" dxfId="4920" priority="7840" stopIfTrue="1" operator="equal">
      <formula>"P"</formula>
    </cfRule>
  </conditionalFormatting>
  <conditionalFormatting sqref="BJ414:BK414">
    <cfRule type="cellIs" dxfId="4919" priority="7834" stopIfTrue="1" operator="equal">
      <formula>"E"</formula>
    </cfRule>
    <cfRule type="cellIs" dxfId="4918" priority="7835" stopIfTrue="1" operator="equal">
      <formula>"P"</formula>
    </cfRule>
  </conditionalFormatting>
  <conditionalFormatting sqref="AB431:AE431 AB430:AC430 AE430">
    <cfRule type="cellIs" dxfId="4917" priority="7479" stopIfTrue="1" operator="equal">
      <formula>"P"</formula>
    </cfRule>
    <cfRule type="cellIs" dxfId="4916" priority="7480" stopIfTrue="1" operator="equal">
      <formula>"E"</formula>
    </cfRule>
    <cfRule type="cellIs" dxfId="4915" priority="7481" stopIfTrue="1" operator="equal">
      <formula>"P"</formula>
    </cfRule>
    <cfRule type="cellIs" dxfId="4914" priority="7482" stopIfTrue="1" operator="equal">
      <formula>"E"</formula>
    </cfRule>
    <cfRule type="cellIs" dxfId="4913" priority="7483" stopIfTrue="1" operator="equal">
      <formula>"P"</formula>
    </cfRule>
  </conditionalFormatting>
  <conditionalFormatting sqref="AS430:AV430">
    <cfRule type="cellIs" dxfId="4912" priority="7474" stopIfTrue="1" operator="equal">
      <formula>"e"</formula>
    </cfRule>
    <cfRule type="cellIs" dxfId="4911" priority="7475" stopIfTrue="1" operator="equal">
      <formula>"p"</formula>
    </cfRule>
    <cfRule type="cellIs" dxfId="4910" priority="7476" stopIfTrue="1" operator="equal">
      <formula>"e"</formula>
    </cfRule>
  </conditionalFormatting>
  <conditionalFormatting sqref="AS431:AV431">
    <cfRule type="cellIs" dxfId="4909" priority="7477" stopIfTrue="1" operator="equal">
      <formula>"E"</formula>
    </cfRule>
    <cfRule type="cellIs" dxfId="4908" priority="7478" stopIfTrue="1" operator="equal">
      <formula>"P"</formula>
    </cfRule>
  </conditionalFormatting>
  <conditionalFormatting sqref="AS430:AV431">
    <cfRule type="cellIs" dxfId="4907" priority="7469" stopIfTrue="1" operator="equal">
      <formula>"P"</formula>
    </cfRule>
    <cfRule type="cellIs" dxfId="4906" priority="7470" stopIfTrue="1" operator="equal">
      <formula>"E"</formula>
    </cfRule>
    <cfRule type="cellIs" dxfId="4905" priority="7471" stopIfTrue="1" operator="equal">
      <formula>"P"</formula>
    </cfRule>
    <cfRule type="cellIs" dxfId="4904" priority="7472" stopIfTrue="1" operator="equal">
      <formula>"E"</formula>
    </cfRule>
    <cfRule type="cellIs" dxfId="4903" priority="7473" stopIfTrue="1" operator="equal">
      <formula>"P"</formula>
    </cfRule>
  </conditionalFormatting>
  <conditionalFormatting sqref="AW430:AZ430">
    <cfRule type="cellIs" dxfId="4902" priority="7464" stopIfTrue="1" operator="equal">
      <formula>"e"</formula>
    </cfRule>
    <cfRule type="cellIs" dxfId="4901" priority="7465" stopIfTrue="1" operator="equal">
      <formula>"p"</formula>
    </cfRule>
    <cfRule type="cellIs" dxfId="4900" priority="7466" stopIfTrue="1" operator="equal">
      <formula>"e"</formula>
    </cfRule>
  </conditionalFormatting>
  <conditionalFormatting sqref="AW431:AZ431">
    <cfRule type="cellIs" dxfId="4899" priority="7467" stopIfTrue="1" operator="equal">
      <formula>"E"</formula>
    </cfRule>
    <cfRule type="cellIs" dxfId="4898" priority="7468" stopIfTrue="1" operator="equal">
      <formula>"P"</formula>
    </cfRule>
  </conditionalFormatting>
  <conditionalFormatting sqref="AW430:AZ431">
    <cfRule type="cellIs" dxfId="4897" priority="7459" stopIfTrue="1" operator="equal">
      <formula>"P"</formula>
    </cfRule>
    <cfRule type="cellIs" dxfId="4896" priority="7460" stopIfTrue="1" operator="equal">
      <formula>"E"</formula>
    </cfRule>
    <cfRule type="cellIs" dxfId="4895" priority="7461" stopIfTrue="1" operator="equal">
      <formula>"P"</formula>
    </cfRule>
    <cfRule type="cellIs" dxfId="4894" priority="7462" stopIfTrue="1" operator="equal">
      <formula>"E"</formula>
    </cfRule>
    <cfRule type="cellIs" dxfId="4893" priority="7463" stopIfTrue="1" operator="equal">
      <formula>"P"</formula>
    </cfRule>
  </conditionalFormatting>
  <conditionalFormatting sqref="BA430:BD430">
    <cfRule type="cellIs" dxfId="4892" priority="7454" stopIfTrue="1" operator="equal">
      <formula>"e"</formula>
    </cfRule>
    <cfRule type="cellIs" dxfId="4891" priority="7455" stopIfTrue="1" operator="equal">
      <formula>"p"</formula>
    </cfRule>
    <cfRule type="cellIs" dxfId="4890" priority="7456" stopIfTrue="1" operator="equal">
      <formula>"e"</formula>
    </cfRule>
  </conditionalFormatting>
  <conditionalFormatting sqref="BA431:BD431">
    <cfRule type="cellIs" dxfId="4889" priority="7457" stopIfTrue="1" operator="equal">
      <formula>"E"</formula>
    </cfRule>
    <cfRule type="cellIs" dxfId="4888" priority="7458" stopIfTrue="1" operator="equal">
      <formula>"P"</formula>
    </cfRule>
  </conditionalFormatting>
  <conditionalFormatting sqref="BA430:BD431">
    <cfRule type="cellIs" dxfId="4887" priority="7449" stopIfTrue="1" operator="equal">
      <formula>"P"</formula>
    </cfRule>
    <cfRule type="cellIs" dxfId="4886" priority="7450" stopIfTrue="1" operator="equal">
      <formula>"E"</formula>
    </cfRule>
    <cfRule type="cellIs" dxfId="4885" priority="7451" stopIfTrue="1" operator="equal">
      <formula>"P"</formula>
    </cfRule>
    <cfRule type="cellIs" dxfId="4884" priority="7452" stopIfTrue="1" operator="equal">
      <formula>"E"</formula>
    </cfRule>
    <cfRule type="cellIs" dxfId="4883" priority="7453" stopIfTrue="1" operator="equal">
      <formula>"P"</formula>
    </cfRule>
  </conditionalFormatting>
  <conditionalFormatting sqref="BL432">
    <cfRule type="cellIs" dxfId="4882" priority="7444" stopIfTrue="1" operator="equal">
      <formula>"e"</formula>
    </cfRule>
    <cfRule type="cellIs" dxfId="4881" priority="7445" stopIfTrue="1" operator="equal">
      <formula>"p"</formula>
    </cfRule>
    <cfRule type="cellIs" dxfId="4880" priority="7446" stopIfTrue="1" operator="equal">
      <formula>"e"</formula>
    </cfRule>
  </conditionalFormatting>
  <conditionalFormatting sqref="G432:G433 BE433:BL433 AF433:AR433">
    <cfRule type="cellIs" dxfId="4879" priority="7447" stopIfTrue="1" operator="equal">
      <formula>"E"</formula>
    </cfRule>
    <cfRule type="cellIs" dxfId="4878" priority="7448" stopIfTrue="1" operator="equal">
      <formula>"P"</formula>
    </cfRule>
  </conditionalFormatting>
  <conditionalFormatting sqref="BE433:BL433 BL432 AF433:AR433">
    <cfRule type="cellIs" dxfId="4877" priority="7439" stopIfTrue="1" operator="equal">
      <formula>"P"</formula>
    </cfRule>
    <cfRule type="cellIs" dxfId="4876" priority="7440" stopIfTrue="1" operator="equal">
      <formula>"E"</formula>
    </cfRule>
    <cfRule type="cellIs" dxfId="4875" priority="7441" stopIfTrue="1" operator="equal">
      <formula>"P"</formula>
    </cfRule>
    <cfRule type="cellIs" dxfId="4874" priority="7442" stopIfTrue="1" operator="equal">
      <formula>"E"</formula>
    </cfRule>
    <cfRule type="cellIs" dxfId="4873" priority="7443" stopIfTrue="1" operator="equal">
      <formula>"P"</formula>
    </cfRule>
  </conditionalFormatting>
  <conditionalFormatting sqref="O432:Y432">
    <cfRule type="cellIs" dxfId="4872" priority="7434" stopIfTrue="1" operator="equal">
      <formula>"e"</formula>
    </cfRule>
    <cfRule type="cellIs" dxfId="4871" priority="7435" stopIfTrue="1" operator="equal">
      <formula>"p"</formula>
    </cfRule>
    <cfRule type="cellIs" dxfId="4870" priority="7436" stopIfTrue="1" operator="equal">
      <formula>"e"</formula>
    </cfRule>
  </conditionalFormatting>
  <conditionalFormatting sqref="O433:AA433">
    <cfRule type="cellIs" dxfId="4869" priority="7437" stopIfTrue="1" operator="equal">
      <formula>"E"</formula>
    </cfRule>
    <cfRule type="cellIs" dxfId="4868" priority="7438" stopIfTrue="1" operator="equal">
      <formula>"P"</formula>
    </cfRule>
  </conditionalFormatting>
  <conditionalFormatting sqref="O433:AA433 O432:Y432">
    <cfRule type="cellIs" dxfId="4867" priority="7429" stopIfTrue="1" operator="equal">
      <formula>"P"</formula>
    </cfRule>
    <cfRule type="cellIs" dxfId="4866" priority="7430" stopIfTrue="1" operator="equal">
      <formula>"E"</formula>
    </cfRule>
    <cfRule type="cellIs" dxfId="4865" priority="7431" stopIfTrue="1" operator="equal">
      <formula>"P"</formula>
    </cfRule>
    <cfRule type="cellIs" dxfId="4864" priority="7432" stopIfTrue="1" operator="equal">
      <formula>"E"</formula>
    </cfRule>
    <cfRule type="cellIs" dxfId="4863" priority="7433" stopIfTrue="1" operator="equal">
      <formula>"P"</formula>
    </cfRule>
  </conditionalFormatting>
  <conditionalFormatting sqref="AB433:AE433">
    <cfRule type="cellIs" dxfId="4862" priority="7427" stopIfTrue="1" operator="equal">
      <formula>"E"</formula>
    </cfRule>
    <cfRule type="cellIs" dxfId="4861" priority="7428" stopIfTrue="1" operator="equal">
      <formula>"P"</formula>
    </cfRule>
  </conditionalFormatting>
  <conditionalFormatting sqref="AF416:AM416 BE416:BL416">
    <cfRule type="cellIs" dxfId="4860" priority="7564" stopIfTrue="1" operator="equal">
      <formula>"e"</formula>
    </cfRule>
    <cfRule type="cellIs" dxfId="4859" priority="7565" stopIfTrue="1" operator="equal">
      <formula>"p"</formula>
    </cfRule>
    <cfRule type="cellIs" dxfId="4858" priority="7566" stopIfTrue="1" operator="equal">
      <formula>"e"</formula>
    </cfRule>
  </conditionalFormatting>
  <conditionalFormatting sqref="AF417:AN417 BE417:BL417 G416:G417">
    <cfRule type="cellIs" dxfId="4857" priority="7567" stopIfTrue="1" operator="equal">
      <formula>"E"</formula>
    </cfRule>
    <cfRule type="cellIs" dxfId="4856" priority="7568" stopIfTrue="1" operator="equal">
      <formula>"P"</formula>
    </cfRule>
  </conditionalFormatting>
  <conditionalFormatting sqref="BE416:BL417 AF417:AN417 AF416:AM416">
    <cfRule type="cellIs" dxfId="4855" priority="7559" stopIfTrue="1" operator="equal">
      <formula>"P"</formula>
    </cfRule>
    <cfRule type="cellIs" dxfId="4854" priority="7560" stopIfTrue="1" operator="equal">
      <formula>"E"</formula>
    </cfRule>
    <cfRule type="cellIs" dxfId="4853" priority="7561" stopIfTrue="1" operator="equal">
      <formula>"P"</formula>
    </cfRule>
    <cfRule type="cellIs" dxfId="4852" priority="7562" stopIfTrue="1" operator="equal">
      <formula>"E"</formula>
    </cfRule>
    <cfRule type="cellIs" dxfId="4851" priority="7563" stopIfTrue="1" operator="equal">
      <formula>"P"</formula>
    </cfRule>
  </conditionalFormatting>
  <conditionalFormatting sqref="O416:AA416">
    <cfRule type="cellIs" dxfId="4850" priority="7554" stopIfTrue="1" operator="equal">
      <formula>"e"</formula>
    </cfRule>
    <cfRule type="cellIs" dxfId="4849" priority="7555" stopIfTrue="1" operator="equal">
      <formula>"p"</formula>
    </cfRule>
    <cfRule type="cellIs" dxfId="4848" priority="7556" stopIfTrue="1" operator="equal">
      <formula>"e"</formula>
    </cfRule>
  </conditionalFormatting>
  <conditionalFormatting sqref="O417:AA417">
    <cfRule type="cellIs" dxfId="4847" priority="7557" stopIfTrue="1" operator="equal">
      <formula>"E"</formula>
    </cfRule>
    <cfRule type="cellIs" dxfId="4846" priority="7558" stopIfTrue="1" operator="equal">
      <formula>"P"</formula>
    </cfRule>
  </conditionalFormatting>
  <conditionalFormatting sqref="O416:AA417">
    <cfRule type="cellIs" dxfId="4845" priority="7549" stopIfTrue="1" operator="equal">
      <formula>"P"</formula>
    </cfRule>
    <cfRule type="cellIs" dxfId="4844" priority="7550" stopIfTrue="1" operator="equal">
      <formula>"E"</formula>
    </cfRule>
    <cfRule type="cellIs" dxfId="4843" priority="7551" stopIfTrue="1" operator="equal">
      <formula>"P"</formula>
    </cfRule>
    <cfRule type="cellIs" dxfId="4842" priority="7552" stopIfTrue="1" operator="equal">
      <formula>"E"</formula>
    </cfRule>
    <cfRule type="cellIs" dxfId="4841" priority="7553" stopIfTrue="1" operator="equal">
      <formula>"P"</formula>
    </cfRule>
  </conditionalFormatting>
  <conditionalFormatting sqref="AB416:AE416">
    <cfRule type="cellIs" dxfId="4840" priority="7544" stopIfTrue="1" operator="equal">
      <formula>"e"</formula>
    </cfRule>
    <cfRule type="cellIs" dxfId="4839" priority="7545" stopIfTrue="1" operator="equal">
      <formula>"p"</formula>
    </cfRule>
    <cfRule type="cellIs" dxfId="4838" priority="7546" stopIfTrue="1" operator="equal">
      <formula>"e"</formula>
    </cfRule>
  </conditionalFormatting>
  <conditionalFormatting sqref="AB417:AE417">
    <cfRule type="cellIs" dxfId="4837" priority="7547" stopIfTrue="1" operator="equal">
      <formula>"E"</formula>
    </cfRule>
    <cfRule type="cellIs" dxfId="4836" priority="7548" stopIfTrue="1" operator="equal">
      <formula>"P"</formula>
    </cfRule>
  </conditionalFormatting>
  <conditionalFormatting sqref="AB416:AE417">
    <cfRule type="cellIs" dxfId="4835" priority="7539" stopIfTrue="1" operator="equal">
      <formula>"P"</formula>
    </cfRule>
    <cfRule type="cellIs" dxfId="4834" priority="7540" stopIfTrue="1" operator="equal">
      <formula>"E"</formula>
    </cfRule>
    <cfRule type="cellIs" dxfId="4833" priority="7541" stopIfTrue="1" operator="equal">
      <formula>"P"</formula>
    </cfRule>
    <cfRule type="cellIs" dxfId="4832" priority="7542" stopIfTrue="1" operator="equal">
      <formula>"E"</formula>
    </cfRule>
    <cfRule type="cellIs" dxfId="4831" priority="7543" stopIfTrue="1" operator="equal">
      <formula>"P"</formula>
    </cfRule>
  </conditionalFormatting>
  <conditionalFormatting sqref="AS416:AV416">
    <cfRule type="cellIs" dxfId="4830" priority="7534" stopIfTrue="1" operator="equal">
      <formula>"e"</formula>
    </cfRule>
    <cfRule type="cellIs" dxfId="4829" priority="7535" stopIfTrue="1" operator="equal">
      <formula>"p"</formula>
    </cfRule>
    <cfRule type="cellIs" dxfId="4828" priority="7536" stopIfTrue="1" operator="equal">
      <formula>"e"</formula>
    </cfRule>
  </conditionalFormatting>
  <conditionalFormatting sqref="AS417:AV417">
    <cfRule type="cellIs" dxfId="4827" priority="7537" stopIfTrue="1" operator="equal">
      <formula>"E"</formula>
    </cfRule>
    <cfRule type="cellIs" dxfId="4826" priority="7538" stopIfTrue="1" operator="equal">
      <formula>"P"</formula>
    </cfRule>
  </conditionalFormatting>
  <conditionalFormatting sqref="AS416:AV417">
    <cfRule type="cellIs" dxfId="4825" priority="7529" stopIfTrue="1" operator="equal">
      <formula>"P"</formula>
    </cfRule>
    <cfRule type="cellIs" dxfId="4824" priority="7530" stopIfTrue="1" operator="equal">
      <formula>"E"</formula>
    </cfRule>
    <cfRule type="cellIs" dxfId="4823" priority="7531" stopIfTrue="1" operator="equal">
      <formula>"P"</formula>
    </cfRule>
    <cfRule type="cellIs" dxfId="4822" priority="7532" stopIfTrue="1" operator="equal">
      <formula>"E"</formula>
    </cfRule>
    <cfRule type="cellIs" dxfId="4821" priority="7533" stopIfTrue="1" operator="equal">
      <formula>"P"</formula>
    </cfRule>
  </conditionalFormatting>
  <conditionalFormatting sqref="AW416:AZ416">
    <cfRule type="cellIs" dxfId="4820" priority="7524" stopIfTrue="1" operator="equal">
      <formula>"e"</formula>
    </cfRule>
    <cfRule type="cellIs" dxfId="4819" priority="7525" stopIfTrue="1" operator="equal">
      <formula>"p"</formula>
    </cfRule>
    <cfRule type="cellIs" dxfId="4818" priority="7526" stopIfTrue="1" operator="equal">
      <formula>"e"</formula>
    </cfRule>
  </conditionalFormatting>
  <conditionalFormatting sqref="AW417:AZ417">
    <cfRule type="cellIs" dxfId="4817" priority="7527" stopIfTrue="1" operator="equal">
      <formula>"E"</formula>
    </cfRule>
    <cfRule type="cellIs" dxfId="4816" priority="7528" stopIfTrue="1" operator="equal">
      <formula>"P"</formula>
    </cfRule>
  </conditionalFormatting>
  <conditionalFormatting sqref="AW416:AZ417">
    <cfRule type="cellIs" dxfId="4815" priority="7519" stopIfTrue="1" operator="equal">
      <formula>"P"</formula>
    </cfRule>
    <cfRule type="cellIs" dxfId="4814" priority="7520" stopIfTrue="1" operator="equal">
      <formula>"E"</formula>
    </cfRule>
    <cfRule type="cellIs" dxfId="4813" priority="7521" stopIfTrue="1" operator="equal">
      <formula>"P"</formula>
    </cfRule>
    <cfRule type="cellIs" dxfId="4812" priority="7522" stopIfTrue="1" operator="equal">
      <formula>"E"</formula>
    </cfRule>
    <cfRule type="cellIs" dxfId="4811" priority="7523" stopIfTrue="1" operator="equal">
      <formula>"P"</formula>
    </cfRule>
  </conditionalFormatting>
  <conditionalFormatting sqref="BB416:BD416">
    <cfRule type="cellIs" dxfId="4810" priority="7514" stopIfTrue="1" operator="equal">
      <formula>"e"</formula>
    </cfRule>
    <cfRule type="cellIs" dxfId="4809" priority="7515" stopIfTrue="1" operator="equal">
      <formula>"p"</formula>
    </cfRule>
    <cfRule type="cellIs" dxfId="4808" priority="7516" stopIfTrue="1" operator="equal">
      <formula>"e"</formula>
    </cfRule>
  </conditionalFormatting>
  <conditionalFormatting sqref="BA417:BD417">
    <cfRule type="cellIs" dxfId="4807" priority="7517" stopIfTrue="1" operator="equal">
      <formula>"E"</formula>
    </cfRule>
    <cfRule type="cellIs" dxfId="4806" priority="7518" stopIfTrue="1" operator="equal">
      <formula>"P"</formula>
    </cfRule>
  </conditionalFormatting>
  <conditionalFormatting sqref="BA417:BD417 BB416:BD416">
    <cfRule type="cellIs" dxfId="4805" priority="7509" stopIfTrue="1" operator="equal">
      <formula>"P"</formula>
    </cfRule>
    <cfRule type="cellIs" dxfId="4804" priority="7510" stopIfTrue="1" operator="equal">
      <formula>"E"</formula>
    </cfRule>
    <cfRule type="cellIs" dxfId="4803" priority="7511" stopIfTrue="1" operator="equal">
      <formula>"P"</formula>
    </cfRule>
    <cfRule type="cellIs" dxfId="4802" priority="7512" stopIfTrue="1" operator="equal">
      <formula>"E"</formula>
    </cfRule>
    <cfRule type="cellIs" dxfId="4801" priority="7513" stopIfTrue="1" operator="equal">
      <formula>"P"</formula>
    </cfRule>
  </conditionalFormatting>
  <conditionalFormatting sqref="AF430:AN430 BE430:BL430">
    <cfRule type="cellIs" dxfId="4800" priority="7504" stopIfTrue="1" operator="equal">
      <formula>"e"</formula>
    </cfRule>
    <cfRule type="cellIs" dxfId="4799" priority="7505" stopIfTrue="1" operator="equal">
      <formula>"p"</formula>
    </cfRule>
    <cfRule type="cellIs" dxfId="4798" priority="7506" stopIfTrue="1" operator="equal">
      <formula>"e"</formula>
    </cfRule>
  </conditionalFormatting>
  <conditionalFormatting sqref="G430:G431 AF431:AN431 BE431:BL431">
    <cfRule type="cellIs" dxfId="4797" priority="7507" stopIfTrue="1" operator="equal">
      <formula>"E"</formula>
    </cfRule>
    <cfRule type="cellIs" dxfId="4796" priority="7508" stopIfTrue="1" operator="equal">
      <formula>"P"</formula>
    </cfRule>
  </conditionalFormatting>
  <conditionalFormatting sqref="BE430:BL431 AF430:AN431">
    <cfRule type="cellIs" dxfId="4795" priority="7499" stopIfTrue="1" operator="equal">
      <formula>"P"</formula>
    </cfRule>
    <cfRule type="cellIs" dxfId="4794" priority="7500" stopIfTrue="1" operator="equal">
      <formula>"E"</formula>
    </cfRule>
    <cfRule type="cellIs" dxfId="4793" priority="7501" stopIfTrue="1" operator="equal">
      <formula>"P"</formula>
    </cfRule>
    <cfRule type="cellIs" dxfId="4792" priority="7502" stopIfTrue="1" operator="equal">
      <formula>"E"</formula>
    </cfRule>
    <cfRule type="cellIs" dxfId="4791" priority="7503" stopIfTrue="1" operator="equal">
      <formula>"P"</formula>
    </cfRule>
  </conditionalFormatting>
  <conditionalFormatting sqref="O430:AA430">
    <cfRule type="cellIs" dxfId="4790" priority="7494" stopIfTrue="1" operator="equal">
      <formula>"e"</formula>
    </cfRule>
    <cfRule type="cellIs" dxfId="4789" priority="7495" stopIfTrue="1" operator="equal">
      <formula>"p"</formula>
    </cfRule>
    <cfRule type="cellIs" dxfId="4788" priority="7496" stopIfTrue="1" operator="equal">
      <formula>"e"</formula>
    </cfRule>
  </conditionalFormatting>
  <conditionalFormatting sqref="O431:AA431">
    <cfRule type="cellIs" dxfId="4787" priority="7497" stopIfTrue="1" operator="equal">
      <formula>"E"</formula>
    </cfRule>
    <cfRule type="cellIs" dxfId="4786" priority="7498" stopIfTrue="1" operator="equal">
      <formula>"P"</formula>
    </cfRule>
  </conditionalFormatting>
  <conditionalFormatting sqref="O430:AA431">
    <cfRule type="cellIs" dxfId="4785" priority="7489" stopIfTrue="1" operator="equal">
      <formula>"P"</formula>
    </cfRule>
    <cfRule type="cellIs" dxfId="4784" priority="7490" stopIfTrue="1" operator="equal">
      <formula>"E"</formula>
    </cfRule>
    <cfRule type="cellIs" dxfId="4783" priority="7491" stopIfTrue="1" operator="equal">
      <formula>"P"</formula>
    </cfRule>
    <cfRule type="cellIs" dxfId="4782" priority="7492" stopIfTrue="1" operator="equal">
      <formula>"E"</formula>
    </cfRule>
    <cfRule type="cellIs" dxfId="4781" priority="7493" stopIfTrue="1" operator="equal">
      <formula>"P"</formula>
    </cfRule>
  </conditionalFormatting>
  <conditionalFormatting sqref="AB430:AC430 AE430">
    <cfRule type="cellIs" dxfId="4780" priority="7484" stopIfTrue="1" operator="equal">
      <formula>"e"</formula>
    </cfRule>
    <cfRule type="cellIs" dxfId="4779" priority="7485" stopIfTrue="1" operator="equal">
      <formula>"p"</formula>
    </cfRule>
    <cfRule type="cellIs" dxfId="4778" priority="7486" stopIfTrue="1" operator="equal">
      <formula>"e"</formula>
    </cfRule>
  </conditionalFormatting>
  <conditionalFormatting sqref="AB431:AE431">
    <cfRule type="cellIs" dxfId="4777" priority="7487" stopIfTrue="1" operator="equal">
      <formula>"E"</formula>
    </cfRule>
    <cfRule type="cellIs" dxfId="4776" priority="7488" stopIfTrue="1" operator="equal">
      <formula>"P"</formula>
    </cfRule>
  </conditionalFormatting>
  <conditionalFormatting sqref="AB433:AE433">
    <cfRule type="cellIs" dxfId="4775" priority="7422" stopIfTrue="1" operator="equal">
      <formula>"P"</formula>
    </cfRule>
    <cfRule type="cellIs" dxfId="4774" priority="7423" stopIfTrue="1" operator="equal">
      <formula>"E"</formula>
    </cfRule>
    <cfRule type="cellIs" dxfId="4773" priority="7424" stopIfTrue="1" operator="equal">
      <formula>"P"</formula>
    </cfRule>
    <cfRule type="cellIs" dxfId="4772" priority="7425" stopIfTrue="1" operator="equal">
      <formula>"E"</formula>
    </cfRule>
    <cfRule type="cellIs" dxfId="4771" priority="7426" stopIfTrue="1" operator="equal">
      <formula>"P"</formula>
    </cfRule>
  </conditionalFormatting>
  <conditionalFormatting sqref="AS433:AV433">
    <cfRule type="cellIs" dxfId="4770" priority="7420" stopIfTrue="1" operator="equal">
      <formula>"E"</formula>
    </cfRule>
    <cfRule type="cellIs" dxfId="4769" priority="7421" stopIfTrue="1" operator="equal">
      <formula>"P"</formula>
    </cfRule>
  </conditionalFormatting>
  <conditionalFormatting sqref="AS433:AV433">
    <cfRule type="cellIs" dxfId="4768" priority="7415" stopIfTrue="1" operator="equal">
      <formula>"P"</formula>
    </cfRule>
    <cfRule type="cellIs" dxfId="4767" priority="7416" stopIfTrue="1" operator="equal">
      <formula>"E"</formula>
    </cfRule>
    <cfRule type="cellIs" dxfId="4766" priority="7417" stopIfTrue="1" operator="equal">
      <formula>"P"</formula>
    </cfRule>
    <cfRule type="cellIs" dxfId="4765" priority="7418" stopIfTrue="1" operator="equal">
      <formula>"E"</formula>
    </cfRule>
    <cfRule type="cellIs" dxfId="4764" priority="7419" stopIfTrue="1" operator="equal">
      <formula>"P"</formula>
    </cfRule>
  </conditionalFormatting>
  <conditionalFormatting sqref="AW433:AZ433">
    <cfRule type="cellIs" dxfId="4763" priority="7413" stopIfTrue="1" operator="equal">
      <formula>"E"</formula>
    </cfRule>
    <cfRule type="cellIs" dxfId="4762" priority="7414" stopIfTrue="1" operator="equal">
      <formula>"P"</formula>
    </cfRule>
  </conditionalFormatting>
  <conditionalFormatting sqref="AW433:AZ433">
    <cfRule type="cellIs" dxfId="4761" priority="7408" stopIfTrue="1" operator="equal">
      <formula>"P"</formula>
    </cfRule>
    <cfRule type="cellIs" dxfId="4760" priority="7409" stopIfTrue="1" operator="equal">
      <formula>"E"</formula>
    </cfRule>
    <cfRule type="cellIs" dxfId="4759" priority="7410" stopIfTrue="1" operator="equal">
      <formula>"P"</formula>
    </cfRule>
    <cfRule type="cellIs" dxfId="4758" priority="7411" stopIfTrue="1" operator="equal">
      <formula>"E"</formula>
    </cfRule>
    <cfRule type="cellIs" dxfId="4757" priority="7412" stopIfTrue="1" operator="equal">
      <formula>"P"</formula>
    </cfRule>
  </conditionalFormatting>
  <conditionalFormatting sqref="BA433:BD433">
    <cfRule type="cellIs" dxfId="4756" priority="7406" stopIfTrue="1" operator="equal">
      <formula>"E"</formula>
    </cfRule>
    <cfRule type="cellIs" dxfId="4755" priority="7407" stopIfTrue="1" operator="equal">
      <formula>"P"</formula>
    </cfRule>
  </conditionalFormatting>
  <conditionalFormatting sqref="BA433:BD433">
    <cfRule type="cellIs" dxfId="4754" priority="7401" stopIfTrue="1" operator="equal">
      <formula>"P"</formula>
    </cfRule>
    <cfRule type="cellIs" dxfId="4753" priority="7402" stopIfTrue="1" operator="equal">
      <formula>"E"</formula>
    </cfRule>
    <cfRule type="cellIs" dxfId="4752" priority="7403" stopIfTrue="1" operator="equal">
      <formula>"P"</formula>
    </cfRule>
    <cfRule type="cellIs" dxfId="4751" priority="7404" stopIfTrue="1" operator="equal">
      <formula>"E"</formula>
    </cfRule>
    <cfRule type="cellIs" dxfId="4750" priority="7405" stopIfTrue="1" operator="equal">
      <formula>"P"</formula>
    </cfRule>
  </conditionalFormatting>
  <conditionalFormatting sqref="AD430">
    <cfRule type="cellIs" dxfId="4749" priority="7398" stopIfTrue="1" operator="equal">
      <formula>"e"</formula>
    </cfRule>
    <cfRule type="cellIs" dxfId="4748" priority="7399" stopIfTrue="1" operator="equal">
      <formula>"p"</formula>
    </cfRule>
    <cfRule type="cellIs" dxfId="4747" priority="7400" stopIfTrue="1" operator="equal">
      <formula>"e"</formula>
    </cfRule>
  </conditionalFormatting>
  <conditionalFormatting sqref="AD430">
    <cfRule type="cellIs" dxfId="4746" priority="7393" stopIfTrue="1" operator="equal">
      <formula>"P"</formula>
    </cfRule>
    <cfRule type="cellIs" dxfId="4745" priority="7394" stopIfTrue="1" operator="equal">
      <formula>"E"</formula>
    </cfRule>
    <cfRule type="cellIs" dxfId="4744" priority="7395" stopIfTrue="1" operator="equal">
      <formula>"P"</formula>
    </cfRule>
    <cfRule type="cellIs" dxfId="4743" priority="7396" stopIfTrue="1" operator="equal">
      <formula>"E"</formula>
    </cfRule>
    <cfRule type="cellIs" dxfId="4742" priority="7397" stopIfTrue="1" operator="equal">
      <formula>"P"</formula>
    </cfRule>
  </conditionalFormatting>
  <conditionalFormatting sqref="AF432:AL432 BE432:BJ432 AN432">
    <cfRule type="cellIs" dxfId="4741" priority="7382" stopIfTrue="1" operator="equal">
      <formula>"e"</formula>
    </cfRule>
    <cfRule type="cellIs" dxfId="4740" priority="7383" stopIfTrue="1" operator="equal">
      <formula>"p"</formula>
    </cfRule>
    <cfRule type="cellIs" dxfId="4739" priority="7384" stopIfTrue="1" operator="equal">
      <formula>"e"</formula>
    </cfRule>
  </conditionalFormatting>
  <conditionalFormatting sqref="BE432:BJ432 AF432:AL432 AN432">
    <cfRule type="cellIs" dxfId="4738" priority="7377" stopIfTrue="1" operator="equal">
      <formula>"P"</formula>
    </cfRule>
    <cfRule type="cellIs" dxfId="4737" priority="7378" stopIfTrue="1" operator="equal">
      <formula>"E"</formula>
    </cfRule>
    <cfRule type="cellIs" dxfId="4736" priority="7379" stopIfTrue="1" operator="equal">
      <formula>"P"</formula>
    </cfRule>
    <cfRule type="cellIs" dxfId="4735" priority="7380" stopIfTrue="1" operator="equal">
      <formula>"E"</formula>
    </cfRule>
    <cfRule type="cellIs" dxfId="4734" priority="7381" stopIfTrue="1" operator="equal">
      <formula>"P"</formula>
    </cfRule>
  </conditionalFormatting>
  <conditionalFormatting sqref="AA432">
    <cfRule type="cellIs" dxfId="4733" priority="7374" stopIfTrue="1" operator="equal">
      <formula>"e"</formula>
    </cfRule>
    <cfRule type="cellIs" dxfId="4732" priority="7375" stopIfTrue="1" operator="equal">
      <formula>"p"</formula>
    </cfRule>
    <cfRule type="cellIs" dxfId="4731" priority="7376" stopIfTrue="1" operator="equal">
      <formula>"e"</formula>
    </cfRule>
  </conditionalFormatting>
  <conditionalFormatting sqref="AA432">
    <cfRule type="cellIs" dxfId="4730" priority="7369" stopIfTrue="1" operator="equal">
      <formula>"P"</formula>
    </cfRule>
    <cfRule type="cellIs" dxfId="4729" priority="7370" stopIfTrue="1" operator="equal">
      <formula>"E"</formula>
    </cfRule>
    <cfRule type="cellIs" dxfId="4728" priority="7371" stopIfTrue="1" operator="equal">
      <formula>"P"</formula>
    </cfRule>
    <cfRule type="cellIs" dxfId="4727" priority="7372" stopIfTrue="1" operator="equal">
      <formula>"E"</formula>
    </cfRule>
    <cfRule type="cellIs" dxfId="4726" priority="7373" stopIfTrue="1" operator="equal">
      <formula>"P"</formula>
    </cfRule>
  </conditionalFormatting>
  <conditionalFormatting sqref="AB432:AE432">
    <cfRule type="cellIs" dxfId="4725" priority="7366" stopIfTrue="1" operator="equal">
      <formula>"e"</formula>
    </cfRule>
    <cfRule type="cellIs" dxfId="4724" priority="7367" stopIfTrue="1" operator="equal">
      <formula>"p"</formula>
    </cfRule>
    <cfRule type="cellIs" dxfId="4723" priority="7368" stopIfTrue="1" operator="equal">
      <formula>"e"</formula>
    </cfRule>
  </conditionalFormatting>
  <conditionalFormatting sqref="AB432:AE432">
    <cfRule type="cellIs" dxfId="4722" priority="7361" stopIfTrue="1" operator="equal">
      <formula>"P"</formula>
    </cfRule>
    <cfRule type="cellIs" dxfId="4721" priority="7362" stopIfTrue="1" operator="equal">
      <formula>"E"</formula>
    </cfRule>
    <cfRule type="cellIs" dxfId="4720" priority="7363" stopIfTrue="1" operator="equal">
      <formula>"P"</formula>
    </cfRule>
    <cfRule type="cellIs" dxfId="4719" priority="7364" stopIfTrue="1" operator="equal">
      <formula>"E"</formula>
    </cfRule>
    <cfRule type="cellIs" dxfId="4718" priority="7365" stopIfTrue="1" operator="equal">
      <formula>"P"</formula>
    </cfRule>
  </conditionalFormatting>
  <conditionalFormatting sqref="AS432:AT432">
    <cfRule type="cellIs" dxfId="4717" priority="7358" stopIfTrue="1" operator="equal">
      <formula>"e"</formula>
    </cfRule>
    <cfRule type="cellIs" dxfId="4716" priority="7359" stopIfTrue="1" operator="equal">
      <formula>"p"</formula>
    </cfRule>
    <cfRule type="cellIs" dxfId="4715" priority="7360" stopIfTrue="1" operator="equal">
      <formula>"e"</formula>
    </cfRule>
  </conditionalFormatting>
  <conditionalFormatting sqref="AS432:AT432">
    <cfRule type="cellIs" dxfId="4714" priority="7353" stopIfTrue="1" operator="equal">
      <formula>"P"</formula>
    </cfRule>
    <cfRule type="cellIs" dxfId="4713" priority="7354" stopIfTrue="1" operator="equal">
      <formula>"E"</formula>
    </cfRule>
    <cfRule type="cellIs" dxfId="4712" priority="7355" stopIfTrue="1" operator="equal">
      <formula>"P"</formula>
    </cfRule>
    <cfRule type="cellIs" dxfId="4711" priority="7356" stopIfTrue="1" operator="equal">
      <formula>"E"</formula>
    </cfRule>
    <cfRule type="cellIs" dxfId="4710" priority="7357" stopIfTrue="1" operator="equal">
      <formula>"P"</formula>
    </cfRule>
  </conditionalFormatting>
  <conditionalFormatting sqref="AW432:AZ432">
    <cfRule type="cellIs" dxfId="4709" priority="7350" stopIfTrue="1" operator="equal">
      <formula>"e"</formula>
    </cfRule>
    <cfRule type="cellIs" dxfId="4708" priority="7351" stopIfTrue="1" operator="equal">
      <formula>"p"</formula>
    </cfRule>
    <cfRule type="cellIs" dxfId="4707" priority="7352" stopIfTrue="1" operator="equal">
      <formula>"e"</formula>
    </cfRule>
  </conditionalFormatting>
  <conditionalFormatting sqref="AW432:AZ432">
    <cfRule type="cellIs" dxfId="4706" priority="7345" stopIfTrue="1" operator="equal">
      <formula>"P"</formula>
    </cfRule>
    <cfRule type="cellIs" dxfId="4705" priority="7346" stopIfTrue="1" operator="equal">
      <formula>"E"</formula>
    </cfRule>
    <cfRule type="cellIs" dxfId="4704" priority="7347" stopIfTrue="1" operator="equal">
      <formula>"P"</formula>
    </cfRule>
    <cfRule type="cellIs" dxfId="4703" priority="7348" stopIfTrue="1" operator="equal">
      <formula>"E"</formula>
    </cfRule>
    <cfRule type="cellIs" dxfId="4702" priority="7349" stopIfTrue="1" operator="equal">
      <formula>"P"</formula>
    </cfRule>
  </conditionalFormatting>
  <conditionalFormatting sqref="BA432:BC432">
    <cfRule type="cellIs" dxfId="4701" priority="7342" stopIfTrue="1" operator="equal">
      <formula>"e"</formula>
    </cfRule>
    <cfRule type="cellIs" dxfId="4700" priority="7343" stopIfTrue="1" operator="equal">
      <formula>"p"</formula>
    </cfRule>
    <cfRule type="cellIs" dxfId="4699" priority="7344" stopIfTrue="1" operator="equal">
      <formula>"e"</formula>
    </cfRule>
  </conditionalFormatting>
  <conditionalFormatting sqref="BA432:BC432">
    <cfRule type="cellIs" dxfId="4698" priority="7337" stopIfTrue="1" operator="equal">
      <formula>"P"</formula>
    </cfRule>
    <cfRule type="cellIs" dxfId="4697" priority="7338" stopIfTrue="1" operator="equal">
      <formula>"E"</formula>
    </cfRule>
    <cfRule type="cellIs" dxfId="4696" priority="7339" stopIfTrue="1" operator="equal">
      <formula>"P"</formula>
    </cfRule>
    <cfRule type="cellIs" dxfId="4695" priority="7340" stopIfTrue="1" operator="equal">
      <formula>"E"</formula>
    </cfRule>
    <cfRule type="cellIs" dxfId="4694" priority="7341" stopIfTrue="1" operator="equal">
      <formula>"P"</formula>
    </cfRule>
  </conditionalFormatting>
  <conditionalFormatting sqref="AM432">
    <cfRule type="cellIs" dxfId="4693" priority="7334" stopIfTrue="1" operator="equal">
      <formula>"e"</formula>
    </cfRule>
    <cfRule type="cellIs" dxfId="4692" priority="7335" stopIfTrue="1" operator="equal">
      <formula>"p"</formula>
    </cfRule>
    <cfRule type="cellIs" dxfId="4691" priority="7336" stopIfTrue="1" operator="equal">
      <formula>"e"</formula>
    </cfRule>
  </conditionalFormatting>
  <conditionalFormatting sqref="AM432">
    <cfRule type="cellIs" dxfId="4690" priority="7329" stopIfTrue="1" operator="equal">
      <formula>"P"</formula>
    </cfRule>
    <cfRule type="cellIs" dxfId="4689" priority="7330" stopIfTrue="1" operator="equal">
      <formula>"E"</formula>
    </cfRule>
    <cfRule type="cellIs" dxfId="4688" priority="7331" stopIfTrue="1" operator="equal">
      <formula>"P"</formula>
    </cfRule>
    <cfRule type="cellIs" dxfId="4687" priority="7332" stopIfTrue="1" operator="equal">
      <formula>"E"</formula>
    </cfRule>
    <cfRule type="cellIs" dxfId="4686" priority="7333" stopIfTrue="1" operator="equal">
      <formula>"P"</formula>
    </cfRule>
  </conditionalFormatting>
  <conditionalFormatting sqref="BK432">
    <cfRule type="cellIs" dxfId="4685" priority="7318" stopIfTrue="1" operator="equal">
      <formula>"e"</formula>
    </cfRule>
    <cfRule type="cellIs" dxfId="4684" priority="7319" stopIfTrue="1" operator="equal">
      <formula>"p"</formula>
    </cfRule>
    <cfRule type="cellIs" dxfId="4683" priority="7320" stopIfTrue="1" operator="equal">
      <formula>"e"</formula>
    </cfRule>
  </conditionalFormatting>
  <conditionalFormatting sqref="BK432">
    <cfRule type="cellIs" dxfId="4682" priority="7313" stopIfTrue="1" operator="equal">
      <formula>"P"</formula>
    </cfRule>
    <cfRule type="cellIs" dxfId="4681" priority="7314" stopIfTrue="1" operator="equal">
      <formula>"E"</formula>
    </cfRule>
    <cfRule type="cellIs" dxfId="4680" priority="7315" stopIfTrue="1" operator="equal">
      <formula>"P"</formula>
    </cfRule>
    <cfRule type="cellIs" dxfId="4679" priority="7316" stopIfTrue="1" operator="equal">
      <formula>"E"</formula>
    </cfRule>
    <cfRule type="cellIs" dxfId="4678" priority="7317" stopIfTrue="1" operator="equal">
      <formula>"P"</formula>
    </cfRule>
  </conditionalFormatting>
  <conditionalFormatting sqref="AU432:AV432">
    <cfRule type="cellIs" dxfId="4677" priority="7310" stopIfTrue="1" operator="equal">
      <formula>"e"</formula>
    </cfRule>
    <cfRule type="cellIs" dxfId="4676" priority="7311" stopIfTrue="1" operator="equal">
      <formula>"p"</formula>
    </cfRule>
    <cfRule type="cellIs" dxfId="4675" priority="7312" stopIfTrue="1" operator="equal">
      <formula>"e"</formula>
    </cfRule>
  </conditionalFormatting>
  <conditionalFormatting sqref="AU432:AV432">
    <cfRule type="cellIs" dxfId="4674" priority="7305" stopIfTrue="1" operator="equal">
      <formula>"P"</formula>
    </cfRule>
    <cfRule type="cellIs" dxfId="4673" priority="7306" stopIfTrue="1" operator="equal">
      <formula>"E"</formula>
    </cfRule>
    <cfRule type="cellIs" dxfId="4672" priority="7307" stopIfTrue="1" operator="equal">
      <formula>"P"</formula>
    </cfRule>
    <cfRule type="cellIs" dxfId="4671" priority="7308" stopIfTrue="1" operator="equal">
      <formula>"E"</formula>
    </cfRule>
    <cfRule type="cellIs" dxfId="4670" priority="7309" stopIfTrue="1" operator="equal">
      <formula>"P"</formula>
    </cfRule>
  </conditionalFormatting>
  <conditionalFormatting sqref="BD432">
    <cfRule type="cellIs" dxfId="4669" priority="7302" stopIfTrue="1" operator="equal">
      <formula>"e"</formula>
    </cfRule>
    <cfRule type="cellIs" dxfId="4668" priority="7303" stopIfTrue="1" operator="equal">
      <formula>"p"</formula>
    </cfRule>
    <cfRule type="cellIs" dxfId="4667" priority="7304" stopIfTrue="1" operator="equal">
      <formula>"e"</formula>
    </cfRule>
  </conditionalFormatting>
  <conditionalFormatting sqref="BD432">
    <cfRule type="cellIs" dxfId="4666" priority="7297" stopIfTrue="1" operator="equal">
      <formula>"P"</formula>
    </cfRule>
    <cfRule type="cellIs" dxfId="4665" priority="7298" stopIfTrue="1" operator="equal">
      <formula>"E"</formula>
    </cfRule>
    <cfRule type="cellIs" dxfId="4664" priority="7299" stopIfTrue="1" operator="equal">
      <formula>"P"</formula>
    </cfRule>
    <cfRule type="cellIs" dxfId="4663" priority="7300" stopIfTrue="1" operator="equal">
      <formula>"E"</formula>
    </cfRule>
    <cfRule type="cellIs" dxfId="4662" priority="7301" stopIfTrue="1" operator="equal">
      <formula>"P"</formula>
    </cfRule>
  </conditionalFormatting>
  <conditionalFormatting sqref="Z432">
    <cfRule type="cellIs" dxfId="4661" priority="7294" stopIfTrue="1" operator="equal">
      <formula>"e"</formula>
    </cfRule>
    <cfRule type="cellIs" dxfId="4660" priority="7295" stopIfTrue="1" operator="equal">
      <formula>"p"</formula>
    </cfRule>
    <cfRule type="cellIs" dxfId="4659" priority="7296" stopIfTrue="1" operator="equal">
      <formula>"e"</formula>
    </cfRule>
  </conditionalFormatting>
  <conditionalFormatting sqref="AN416">
    <cfRule type="cellIs" dxfId="4658" priority="7286" stopIfTrue="1" operator="equal">
      <formula>"e"</formula>
    </cfRule>
    <cfRule type="cellIs" dxfId="4657" priority="7287" stopIfTrue="1" operator="equal">
      <formula>"p"</formula>
    </cfRule>
    <cfRule type="cellIs" dxfId="4656" priority="7288" stopIfTrue="1" operator="equal">
      <formula>"e"</formula>
    </cfRule>
  </conditionalFormatting>
  <conditionalFormatting sqref="AN416">
    <cfRule type="cellIs" dxfId="4655" priority="7281" stopIfTrue="1" operator="equal">
      <formula>"P"</formula>
    </cfRule>
    <cfRule type="cellIs" dxfId="4654" priority="7282" stopIfTrue="1" operator="equal">
      <formula>"E"</formula>
    </cfRule>
    <cfRule type="cellIs" dxfId="4653" priority="7283" stopIfTrue="1" operator="equal">
      <formula>"P"</formula>
    </cfRule>
    <cfRule type="cellIs" dxfId="4652" priority="7284" stopIfTrue="1" operator="equal">
      <formula>"E"</formula>
    </cfRule>
    <cfRule type="cellIs" dxfId="4651" priority="7285" stopIfTrue="1" operator="equal">
      <formula>"P"</formula>
    </cfRule>
  </conditionalFormatting>
  <conditionalFormatting sqref="BA416">
    <cfRule type="cellIs" dxfId="4650" priority="7278" stopIfTrue="1" operator="equal">
      <formula>"e"</formula>
    </cfRule>
    <cfRule type="cellIs" dxfId="4649" priority="7279" stopIfTrue="1" operator="equal">
      <formula>"p"</formula>
    </cfRule>
    <cfRule type="cellIs" dxfId="4648" priority="7280" stopIfTrue="1" operator="equal">
      <formula>"e"</formula>
    </cfRule>
  </conditionalFormatting>
  <conditionalFormatting sqref="BA416">
    <cfRule type="cellIs" dxfId="4647" priority="7273" stopIfTrue="1" operator="equal">
      <formula>"P"</formula>
    </cfRule>
    <cfRule type="cellIs" dxfId="4646" priority="7274" stopIfTrue="1" operator="equal">
      <formula>"E"</formula>
    </cfRule>
    <cfRule type="cellIs" dxfId="4645" priority="7275" stopIfTrue="1" operator="equal">
      <formula>"P"</formula>
    </cfRule>
    <cfRule type="cellIs" dxfId="4644" priority="7276" stopIfTrue="1" operator="equal">
      <formula>"E"</formula>
    </cfRule>
    <cfRule type="cellIs" dxfId="4643" priority="7277" stopIfTrue="1" operator="equal">
      <formula>"P"</formula>
    </cfRule>
  </conditionalFormatting>
  <conditionalFormatting sqref="O243:AE243 AJ243:AP243 BH243:BL243 G242:G243 AR243">
    <cfRule type="cellIs" dxfId="4642" priority="6779" stopIfTrue="1" operator="equal">
      <formula>"E"</formula>
    </cfRule>
    <cfRule type="cellIs" dxfId="4641" priority="6780" stopIfTrue="1" operator="equal">
      <formula>"P"</formula>
    </cfRule>
  </conditionalFormatting>
  <conditionalFormatting sqref="G242:G243">
    <cfRule type="cellIs" dxfId="4640" priority="6770" stopIfTrue="1" operator="equal">
      <formula>"E"</formula>
    </cfRule>
    <cfRule type="cellIs" dxfId="4639" priority="6771" stopIfTrue="1" operator="equal">
      <formula>"P"</formula>
    </cfRule>
  </conditionalFormatting>
  <conditionalFormatting sqref="BH243:BL243 O243:AE243 AJ243:AP243 AR243">
    <cfRule type="cellIs" dxfId="4638" priority="6765" stopIfTrue="1" operator="equal">
      <formula>"P"</formula>
    </cfRule>
    <cfRule type="cellIs" dxfId="4637" priority="6766" stopIfTrue="1" operator="equal">
      <formula>"E"</formula>
    </cfRule>
    <cfRule type="cellIs" dxfId="4636" priority="6767" stopIfTrue="1" operator="equal">
      <formula>"P"</formula>
    </cfRule>
    <cfRule type="cellIs" dxfId="4635" priority="6768" stopIfTrue="1" operator="equal">
      <formula>"E"</formula>
    </cfRule>
    <cfRule type="cellIs" dxfId="4634" priority="6769" stopIfTrue="1" operator="equal">
      <formula>"P"</formula>
    </cfRule>
  </conditionalFormatting>
  <conditionalFormatting sqref="AF243:AI243">
    <cfRule type="cellIs" dxfId="4633" priority="6758" stopIfTrue="1" operator="equal">
      <formula>"E"</formula>
    </cfRule>
    <cfRule type="cellIs" dxfId="4632" priority="6759" stopIfTrue="1" operator="equal">
      <formula>"P"</formula>
    </cfRule>
  </conditionalFormatting>
  <conditionalFormatting sqref="AF243:AI243">
    <cfRule type="cellIs" dxfId="4631" priority="6750" stopIfTrue="1" operator="equal">
      <formula>"P"</formula>
    </cfRule>
    <cfRule type="cellIs" dxfId="4630" priority="6751" stopIfTrue="1" operator="equal">
      <formula>"E"</formula>
    </cfRule>
    <cfRule type="cellIs" dxfId="4629" priority="6752" stopIfTrue="1" operator="equal">
      <formula>"P"</formula>
    </cfRule>
    <cfRule type="cellIs" dxfId="4628" priority="6753" stopIfTrue="1" operator="equal">
      <formula>"E"</formula>
    </cfRule>
    <cfRule type="cellIs" dxfId="4627" priority="6754" stopIfTrue="1" operator="equal">
      <formula>"P"</formula>
    </cfRule>
  </conditionalFormatting>
  <conditionalFormatting sqref="AV242">
    <cfRule type="cellIs" dxfId="4626" priority="6745" stopIfTrue="1" operator="equal">
      <formula>"e"</formula>
    </cfRule>
    <cfRule type="cellIs" dxfId="4625" priority="6746" stopIfTrue="1" operator="equal">
      <formula>"p"</formula>
    </cfRule>
    <cfRule type="cellIs" dxfId="4624" priority="6747" stopIfTrue="1" operator="equal">
      <formula>"e"</formula>
    </cfRule>
  </conditionalFormatting>
  <conditionalFormatting sqref="AS243:AT243">
    <cfRule type="cellIs" dxfId="4623" priority="6748" stopIfTrue="1" operator="equal">
      <formula>"E"</formula>
    </cfRule>
    <cfRule type="cellIs" dxfId="4622" priority="6749" stopIfTrue="1" operator="equal">
      <formula>"P"</formula>
    </cfRule>
  </conditionalFormatting>
  <conditionalFormatting sqref="AV242 AS243:AT243">
    <cfRule type="cellIs" dxfId="4621" priority="6740" stopIfTrue="1" operator="equal">
      <formula>"P"</formula>
    </cfRule>
    <cfRule type="cellIs" dxfId="4620" priority="6741" stopIfTrue="1" operator="equal">
      <formula>"E"</formula>
    </cfRule>
    <cfRule type="cellIs" dxfId="4619" priority="6742" stopIfTrue="1" operator="equal">
      <formula>"P"</formula>
    </cfRule>
    <cfRule type="cellIs" dxfId="4618" priority="6743" stopIfTrue="1" operator="equal">
      <formula>"E"</formula>
    </cfRule>
    <cfRule type="cellIs" dxfId="4617" priority="6744" stopIfTrue="1" operator="equal">
      <formula>"P"</formula>
    </cfRule>
  </conditionalFormatting>
  <conditionalFormatting sqref="AW243:AZ243">
    <cfRule type="cellIs" dxfId="4616" priority="6738" stopIfTrue="1" operator="equal">
      <formula>"E"</formula>
    </cfRule>
    <cfRule type="cellIs" dxfId="4615" priority="6739" stopIfTrue="1" operator="equal">
      <formula>"P"</formula>
    </cfRule>
  </conditionalFormatting>
  <conditionalFormatting sqref="AW243:AZ243">
    <cfRule type="cellIs" dxfId="4614" priority="6730" stopIfTrue="1" operator="equal">
      <formula>"P"</formula>
    </cfRule>
    <cfRule type="cellIs" dxfId="4613" priority="6731" stopIfTrue="1" operator="equal">
      <formula>"E"</formula>
    </cfRule>
    <cfRule type="cellIs" dxfId="4612" priority="6732" stopIfTrue="1" operator="equal">
      <formula>"P"</formula>
    </cfRule>
    <cfRule type="cellIs" dxfId="4611" priority="6733" stopIfTrue="1" operator="equal">
      <formula>"E"</formula>
    </cfRule>
    <cfRule type="cellIs" dxfId="4610" priority="6734" stopIfTrue="1" operator="equal">
      <formula>"P"</formula>
    </cfRule>
  </conditionalFormatting>
  <conditionalFormatting sqref="AV236">
    <cfRule type="cellIs" dxfId="4609" priority="6321" stopIfTrue="1" operator="equal">
      <formula>"e"</formula>
    </cfRule>
    <cfRule type="cellIs" dxfId="4608" priority="6322" stopIfTrue="1" operator="equal">
      <formula>"p"</formula>
    </cfRule>
    <cfRule type="cellIs" dxfId="4607" priority="6323" stopIfTrue="1" operator="equal">
      <formula>"e"</formula>
    </cfRule>
  </conditionalFormatting>
  <conditionalFormatting sqref="BA243:BD243">
    <cfRule type="cellIs" dxfId="4606" priority="6726" stopIfTrue="1" operator="equal">
      <formula>"E"</formula>
    </cfRule>
    <cfRule type="cellIs" dxfId="4605" priority="6727" stopIfTrue="1" operator="equal">
      <formula>"P"</formula>
    </cfRule>
  </conditionalFormatting>
  <conditionalFormatting sqref="BA243:BD243">
    <cfRule type="cellIs" dxfId="4604" priority="6718" stopIfTrue="1" operator="equal">
      <formula>"P"</formula>
    </cfRule>
    <cfRule type="cellIs" dxfId="4603" priority="6719" stopIfTrue="1" operator="equal">
      <formula>"E"</formula>
    </cfRule>
    <cfRule type="cellIs" dxfId="4602" priority="6720" stopIfTrue="1" operator="equal">
      <formula>"P"</formula>
    </cfRule>
    <cfRule type="cellIs" dxfId="4601" priority="6721" stopIfTrue="1" operator="equal">
      <formula>"E"</formula>
    </cfRule>
    <cfRule type="cellIs" dxfId="4600" priority="6722" stopIfTrue="1" operator="equal">
      <formula>"P"</formula>
    </cfRule>
  </conditionalFormatting>
  <conditionalFormatting sqref="BE243:BG243">
    <cfRule type="cellIs" dxfId="4599" priority="6716" stopIfTrue="1" operator="equal">
      <formula>"E"</formula>
    </cfRule>
    <cfRule type="cellIs" dxfId="4598" priority="6717" stopIfTrue="1" operator="equal">
      <formula>"P"</formula>
    </cfRule>
  </conditionalFormatting>
  <conditionalFormatting sqref="BE243:BG243">
    <cfRule type="cellIs" dxfId="4597" priority="6711" stopIfTrue="1" operator="equal">
      <formula>"P"</formula>
    </cfRule>
    <cfRule type="cellIs" dxfId="4596" priority="6712" stopIfTrue="1" operator="equal">
      <formula>"E"</formula>
    </cfRule>
    <cfRule type="cellIs" dxfId="4595" priority="6713" stopIfTrue="1" operator="equal">
      <formula>"P"</formula>
    </cfRule>
    <cfRule type="cellIs" dxfId="4594" priority="6714" stopIfTrue="1" operator="equal">
      <formula>"E"</formula>
    </cfRule>
    <cfRule type="cellIs" dxfId="4593" priority="6715" stopIfTrue="1" operator="equal">
      <formula>"P"</formula>
    </cfRule>
  </conditionalFormatting>
  <conditionalFormatting sqref="G240:G241">
    <cfRule type="cellIs" dxfId="4592" priority="6709" stopIfTrue="1" operator="equal">
      <formula>"E"</formula>
    </cfRule>
    <cfRule type="cellIs" dxfId="4591" priority="6710" stopIfTrue="1" operator="equal">
      <formula>"P"</formula>
    </cfRule>
  </conditionalFormatting>
  <conditionalFormatting sqref="G240:G241">
    <cfRule type="cellIs" dxfId="4590" priority="6704" stopIfTrue="1" operator="equal">
      <formula>"E"</formula>
    </cfRule>
    <cfRule type="cellIs" dxfId="4589" priority="6705" stopIfTrue="1" operator="equal">
      <formula>"P"</formula>
    </cfRule>
  </conditionalFormatting>
  <conditionalFormatting sqref="AV241">
    <cfRule type="cellIs" dxfId="4588" priority="6648" stopIfTrue="1" operator="equal">
      <formula>"E"</formula>
    </cfRule>
    <cfRule type="cellIs" dxfId="4587" priority="6649" stopIfTrue="1" operator="equal">
      <formula>"P"</formula>
    </cfRule>
  </conditionalFormatting>
  <conditionalFormatting sqref="AV241">
    <cfRule type="cellIs" dxfId="4586" priority="6640" stopIfTrue="1" operator="equal">
      <formula>"P"</formula>
    </cfRule>
    <cfRule type="cellIs" dxfId="4585" priority="6641" stopIfTrue="1" operator="equal">
      <formula>"E"</formula>
    </cfRule>
    <cfRule type="cellIs" dxfId="4584" priority="6642" stopIfTrue="1" operator="equal">
      <formula>"P"</formula>
    </cfRule>
    <cfRule type="cellIs" dxfId="4583" priority="6643" stopIfTrue="1" operator="equal">
      <formula>"E"</formula>
    </cfRule>
    <cfRule type="cellIs" dxfId="4582" priority="6644" stopIfTrue="1" operator="equal">
      <formula>"P"</formula>
    </cfRule>
  </conditionalFormatting>
  <conditionalFormatting sqref="G232:G233">
    <cfRule type="cellIs" dxfId="4581" priority="6618" stopIfTrue="1" operator="equal">
      <formula>"E"</formula>
    </cfRule>
    <cfRule type="cellIs" dxfId="4580" priority="6619" stopIfTrue="1" operator="equal">
      <formula>"P"</formula>
    </cfRule>
  </conditionalFormatting>
  <conditionalFormatting sqref="G232:G233">
    <cfRule type="cellIs" dxfId="4579" priority="6613" stopIfTrue="1" operator="equal">
      <formula>"E"</formula>
    </cfRule>
    <cfRule type="cellIs" dxfId="4578" priority="6614" stopIfTrue="1" operator="equal">
      <formula>"P"</formula>
    </cfRule>
  </conditionalFormatting>
  <conditionalFormatting sqref="AV232">
    <cfRule type="cellIs" dxfId="4577" priority="6593" stopIfTrue="1" operator="equal">
      <formula>"e"</formula>
    </cfRule>
    <cfRule type="cellIs" dxfId="4576" priority="6594" stopIfTrue="1" operator="equal">
      <formula>"p"</formula>
    </cfRule>
    <cfRule type="cellIs" dxfId="4575" priority="6595" stopIfTrue="1" operator="equal">
      <formula>"e"</formula>
    </cfRule>
  </conditionalFormatting>
  <conditionalFormatting sqref="AV233">
    <cfRule type="cellIs" dxfId="4574" priority="6596" stopIfTrue="1" operator="equal">
      <formula>"E"</formula>
    </cfRule>
    <cfRule type="cellIs" dxfId="4573" priority="6597" stopIfTrue="1" operator="equal">
      <formula>"P"</formula>
    </cfRule>
  </conditionalFormatting>
  <conditionalFormatting sqref="AV232:AV233">
    <cfRule type="cellIs" dxfId="4572" priority="6588" stopIfTrue="1" operator="equal">
      <formula>"P"</formula>
    </cfRule>
    <cfRule type="cellIs" dxfId="4571" priority="6589" stopIfTrue="1" operator="equal">
      <formula>"E"</formula>
    </cfRule>
    <cfRule type="cellIs" dxfId="4570" priority="6590" stopIfTrue="1" operator="equal">
      <formula>"P"</formula>
    </cfRule>
    <cfRule type="cellIs" dxfId="4569" priority="6591" stopIfTrue="1" operator="equal">
      <formula>"E"</formula>
    </cfRule>
    <cfRule type="cellIs" dxfId="4568" priority="6592" stopIfTrue="1" operator="equal">
      <formula>"P"</formula>
    </cfRule>
  </conditionalFormatting>
  <conditionalFormatting sqref="G234:G235">
    <cfRule type="cellIs" dxfId="4567" priority="6519" stopIfTrue="1" operator="equal">
      <formula>"E"</formula>
    </cfRule>
    <cfRule type="cellIs" dxfId="4566" priority="6520" stopIfTrue="1" operator="equal">
      <formula>"P"</formula>
    </cfRule>
  </conditionalFormatting>
  <conditionalFormatting sqref="G234:G235">
    <cfRule type="cellIs" dxfId="4565" priority="6514" stopIfTrue="1" operator="equal">
      <formula>"E"</formula>
    </cfRule>
    <cfRule type="cellIs" dxfId="4564" priority="6515" stopIfTrue="1" operator="equal">
      <formula>"P"</formula>
    </cfRule>
  </conditionalFormatting>
  <conditionalFormatting sqref="AV234">
    <cfRule type="cellIs" dxfId="4563" priority="6494" stopIfTrue="1" operator="equal">
      <formula>"e"</formula>
    </cfRule>
    <cfRule type="cellIs" dxfId="4562" priority="6495" stopIfTrue="1" operator="equal">
      <formula>"p"</formula>
    </cfRule>
    <cfRule type="cellIs" dxfId="4561" priority="6496" stopIfTrue="1" operator="equal">
      <formula>"e"</formula>
    </cfRule>
  </conditionalFormatting>
  <conditionalFormatting sqref="AV235">
    <cfRule type="cellIs" dxfId="4560" priority="6497" stopIfTrue="1" operator="equal">
      <formula>"E"</formula>
    </cfRule>
    <cfRule type="cellIs" dxfId="4559" priority="6498" stopIfTrue="1" operator="equal">
      <formula>"P"</formula>
    </cfRule>
  </conditionalFormatting>
  <conditionalFormatting sqref="AV234:AV235">
    <cfRule type="cellIs" dxfId="4558" priority="6489" stopIfTrue="1" operator="equal">
      <formula>"P"</formula>
    </cfRule>
    <cfRule type="cellIs" dxfId="4557" priority="6490" stopIfTrue="1" operator="equal">
      <formula>"E"</formula>
    </cfRule>
    <cfRule type="cellIs" dxfId="4556" priority="6491" stopIfTrue="1" operator="equal">
      <formula>"P"</formula>
    </cfRule>
    <cfRule type="cellIs" dxfId="4555" priority="6492" stopIfTrue="1" operator="equal">
      <formula>"E"</formula>
    </cfRule>
    <cfRule type="cellIs" dxfId="4554" priority="6493" stopIfTrue="1" operator="equal">
      <formula>"P"</formula>
    </cfRule>
  </conditionalFormatting>
  <conditionalFormatting sqref="G236:G237">
    <cfRule type="cellIs" dxfId="4553" priority="6388" stopIfTrue="1" operator="equal">
      <formula>"E"</formula>
    </cfRule>
    <cfRule type="cellIs" dxfId="4552" priority="6389" stopIfTrue="1" operator="equal">
      <formula>"P"</formula>
    </cfRule>
  </conditionalFormatting>
  <conditionalFormatting sqref="G236:G237">
    <cfRule type="cellIs" dxfId="4551" priority="6383" stopIfTrue="1" operator="equal">
      <formula>"E"</formula>
    </cfRule>
    <cfRule type="cellIs" dxfId="4550" priority="6384" stopIfTrue="1" operator="equal">
      <formula>"P"</formula>
    </cfRule>
  </conditionalFormatting>
  <conditionalFormatting sqref="AV237">
    <cfRule type="cellIs" dxfId="4549" priority="6324" stopIfTrue="1" operator="equal">
      <formula>"E"</formula>
    </cfRule>
    <cfRule type="cellIs" dxfId="4548" priority="6325" stopIfTrue="1" operator="equal">
      <formula>"P"</formula>
    </cfRule>
  </conditionalFormatting>
  <conditionalFormatting sqref="AV236:AV237">
    <cfRule type="cellIs" dxfId="4547" priority="6316" stopIfTrue="1" operator="equal">
      <formula>"P"</formula>
    </cfRule>
    <cfRule type="cellIs" dxfId="4546" priority="6317" stopIfTrue="1" operator="equal">
      <formula>"E"</formula>
    </cfRule>
    <cfRule type="cellIs" dxfId="4545" priority="6318" stopIfTrue="1" operator="equal">
      <formula>"P"</formula>
    </cfRule>
    <cfRule type="cellIs" dxfId="4544" priority="6319" stopIfTrue="1" operator="equal">
      <formula>"E"</formula>
    </cfRule>
    <cfRule type="cellIs" dxfId="4543" priority="6320" stopIfTrue="1" operator="equal">
      <formula>"P"</formula>
    </cfRule>
  </conditionalFormatting>
  <conditionalFormatting sqref="G238:G239">
    <cfRule type="cellIs" dxfId="4542" priority="6294" stopIfTrue="1" operator="equal">
      <formula>"E"</formula>
    </cfRule>
    <cfRule type="cellIs" dxfId="4541" priority="6295" stopIfTrue="1" operator="equal">
      <formula>"P"</formula>
    </cfRule>
  </conditionalFormatting>
  <conditionalFormatting sqref="G238:G239">
    <cfRule type="cellIs" dxfId="4540" priority="6289" stopIfTrue="1" operator="equal">
      <formula>"E"</formula>
    </cfRule>
    <cfRule type="cellIs" dxfId="4539" priority="6290" stopIfTrue="1" operator="equal">
      <formula>"P"</formula>
    </cfRule>
  </conditionalFormatting>
  <conditionalFormatting sqref="P264:Q264">
    <cfRule type="cellIs" dxfId="4538" priority="5938" stopIfTrue="1" operator="equal">
      <formula>"e"</formula>
    </cfRule>
    <cfRule type="cellIs" dxfId="4537" priority="5939" stopIfTrue="1" operator="equal">
      <formula>"p"</formula>
    </cfRule>
    <cfRule type="cellIs" dxfId="4536" priority="5940" stopIfTrue="1" operator="equal">
      <formula>"e"</formula>
    </cfRule>
  </conditionalFormatting>
  <conditionalFormatting sqref="AV238">
    <cfRule type="cellIs" dxfId="4535" priority="6227" stopIfTrue="1" operator="equal">
      <formula>"e"</formula>
    </cfRule>
    <cfRule type="cellIs" dxfId="4534" priority="6228" stopIfTrue="1" operator="equal">
      <formula>"p"</formula>
    </cfRule>
    <cfRule type="cellIs" dxfId="4533" priority="6229" stopIfTrue="1" operator="equal">
      <formula>"e"</formula>
    </cfRule>
  </conditionalFormatting>
  <conditionalFormatting sqref="AV239">
    <cfRule type="cellIs" dxfId="4532" priority="6230" stopIfTrue="1" operator="equal">
      <formula>"E"</formula>
    </cfRule>
    <cfRule type="cellIs" dxfId="4531" priority="6231" stopIfTrue="1" operator="equal">
      <formula>"P"</formula>
    </cfRule>
  </conditionalFormatting>
  <conditionalFormatting sqref="AV238:AV239">
    <cfRule type="cellIs" dxfId="4530" priority="6222" stopIfTrue="1" operator="equal">
      <formula>"P"</formula>
    </cfRule>
    <cfRule type="cellIs" dxfId="4529" priority="6223" stopIfTrue="1" operator="equal">
      <formula>"E"</formula>
    </cfRule>
    <cfRule type="cellIs" dxfId="4528" priority="6224" stopIfTrue="1" operator="equal">
      <formula>"P"</formula>
    </cfRule>
    <cfRule type="cellIs" dxfId="4527" priority="6225" stopIfTrue="1" operator="equal">
      <formula>"E"</formula>
    </cfRule>
    <cfRule type="cellIs" dxfId="4526" priority="6226" stopIfTrue="1" operator="equal">
      <formula>"P"</formula>
    </cfRule>
  </conditionalFormatting>
  <conditionalFormatting sqref="BJ266">
    <cfRule type="cellIs" dxfId="4525" priority="5860" stopIfTrue="1" operator="equal">
      <formula>"e"</formula>
    </cfRule>
    <cfRule type="cellIs" dxfId="4524" priority="5861" stopIfTrue="1" operator="equal">
      <formula>"p"</formula>
    </cfRule>
    <cfRule type="cellIs" dxfId="4523" priority="5862" stopIfTrue="1" operator="equal">
      <formula>"e"</formula>
    </cfRule>
  </conditionalFormatting>
  <conditionalFormatting sqref="G70">
    <cfRule type="cellIs" dxfId="4522" priority="6049" stopIfTrue="1" operator="equal">
      <formula>"E"</formula>
    </cfRule>
    <cfRule type="cellIs" dxfId="4521" priority="6050" stopIfTrue="1" operator="equal">
      <formula>"P"</formula>
    </cfRule>
  </conditionalFormatting>
  <conditionalFormatting sqref="G70">
    <cfRule type="cellIs" dxfId="4520" priority="6047" stopIfTrue="1" operator="equal">
      <formula>"E"</formula>
    </cfRule>
    <cfRule type="cellIs" dxfId="4519" priority="6048" stopIfTrue="1" operator="equal">
      <formula>"P"</formula>
    </cfRule>
  </conditionalFormatting>
  <conditionalFormatting sqref="G71">
    <cfRule type="cellIs" dxfId="4518" priority="6045" stopIfTrue="1" operator="equal">
      <formula>"E"</formula>
    </cfRule>
    <cfRule type="cellIs" dxfId="4517" priority="6046" stopIfTrue="1" operator="equal">
      <formula>"P"</formula>
    </cfRule>
  </conditionalFormatting>
  <conditionalFormatting sqref="G71">
    <cfRule type="cellIs" dxfId="4516" priority="6043" stopIfTrue="1" operator="equal">
      <formula>"E"</formula>
    </cfRule>
    <cfRule type="cellIs" dxfId="4515" priority="6044" stopIfTrue="1" operator="equal">
      <formula>"P"</formula>
    </cfRule>
  </conditionalFormatting>
  <conditionalFormatting sqref="R70:AJ70">
    <cfRule type="cellIs" dxfId="4514" priority="6038" stopIfTrue="1" operator="equal">
      <formula>"e"</formula>
    </cfRule>
    <cfRule type="cellIs" dxfId="4513" priority="6039" stopIfTrue="1" operator="equal">
      <formula>"p"</formula>
    </cfRule>
    <cfRule type="cellIs" dxfId="4512" priority="6040" stopIfTrue="1" operator="equal">
      <formula>"e"</formula>
    </cfRule>
  </conditionalFormatting>
  <conditionalFormatting sqref="O70:AJ70">
    <cfRule type="cellIs" dxfId="4511" priority="6041" stopIfTrue="1" operator="equal">
      <formula>"E"</formula>
    </cfRule>
    <cfRule type="cellIs" dxfId="4510" priority="6042" stopIfTrue="1" operator="equal">
      <formula>"P"</formula>
    </cfRule>
  </conditionalFormatting>
  <conditionalFormatting sqref="O70:AJ70">
    <cfRule type="cellIs" dxfId="4509" priority="6033" stopIfTrue="1" operator="equal">
      <formula>"P"</formula>
    </cfRule>
    <cfRule type="cellIs" dxfId="4508" priority="6034" stopIfTrue="1" operator="equal">
      <formula>"E"</formula>
    </cfRule>
    <cfRule type="cellIs" dxfId="4507" priority="6035" stopIfTrue="1" operator="equal">
      <formula>"P"</formula>
    </cfRule>
    <cfRule type="cellIs" dxfId="4506" priority="6036" stopIfTrue="1" operator="equal">
      <formula>"E"</formula>
    </cfRule>
    <cfRule type="cellIs" dxfId="4505" priority="6037" stopIfTrue="1" operator="equal">
      <formula>"P"</formula>
    </cfRule>
  </conditionalFormatting>
  <conditionalFormatting sqref="O70:Q70">
    <cfRule type="cellIs" dxfId="4504" priority="6030" stopIfTrue="1" operator="equal">
      <formula>"e"</formula>
    </cfRule>
    <cfRule type="cellIs" dxfId="4503" priority="6031" stopIfTrue="1" operator="equal">
      <formula>"p"</formula>
    </cfRule>
    <cfRule type="cellIs" dxfId="4502" priority="6032" stopIfTrue="1" operator="equal">
      <formula>"e"</formula>
    </cfRule>
  </conditionalFormatting>
  <conditionalFormatting sqref="O70:Q70">
    <cfRule type="cellIs" dxfId="4501" priority="6025" stopIfTrue="1" operator="equal">
      <formula>"P"</formula>
    </cfRule>
    <cfRule type="cellIs" dxfId="4500" priority="6026" stopIfTrue="1" operator="equal">
      <formula>"E"</formula>
    </cfRule>
    <cfRule type="cellIs" dxfId="4499" priority="6027" stopIfTrue="1" operator="equal">
      <formula>"P"</formula>
    </cfRule>
    <cfRule type="cellIs" dxfId="4498" priority="6028" stopIfTrue="1" operator="equal">
      <formula>"E"</formula>
    </cfRule>
    <cfRule type="cellIs" dxfId="4497" priority="6029" stopIfTrue="1" operator="equal">
      <formula>"P"</formula>
    </cfRule>
  </conditionalFormatting>
  <conditionalFormatting sqref="BI70:BL70">
    <cfRule type="cellIs" dxfId="4496" priority="6022" stopIfTrue="1" operator="equal">
      <formula>"e"</formula>
    </cfRule>
    <cfRule type="cellIs" dxfId="4495" priority="6023" stopIfTrue="1" operator="equal">
      <formula>"p"</formula>
    </cfRule>
    <cfRule type="cellIs" dxfId="4494" priority="6024" stopIfTrue="1" operator="equal">
      <formula>"e"</formula>
    </cfRule>
  </conditionalFormatting>
  <conditionalFormatting sqref="BI70:BL70">
    <cfRule type="cellIs" dxfId="4493" priority="6017" stopIfTrue="1" operator="equal">
      <formula>"P"</formula>
    </cfRule>
    <cfRule type="cellIs" dxfId="4492" priority="6018" stopIfTrue="1" operator="equal">
      <formula>"E"</formula>
    </cfRule>
    <cfRule type="cellIs" dxfId="4491" priority="6019" stopIfTrue="1" operator="equal">
      <formula>"P"</formula>
    </cfRule>
    <cfRule type="cellIs" dxfId="4490" priority="6020" stopIfTrue="1" operator="equal">
      <formula>"E"</formula>
    </cfRule>
    <cfRule type="cellIs" dxfId="4489" priority="6021" stopIfTrue="1" operator="equal">
      <formula>"P"</formula>
    </cfRule>
  </conditionalFormatting>
  <conditionalFormatting sqref="AK70">
    <cfRule type="cellIs" dxfId="4488" priority="6014" stopIfTrue="1" operator="equal">
      <formula>"e"</formula>
    </cfRule>
    <cfRule type="cellIs" dxfId="4487" priority="6015" stopIfTrue="1" operator="equal">
      <formula>"p"</formula>
    </cfRule>
    <cfRule type="cellIs" dxfId="4486" priority="6016" stopIfTrue="1" operator="equal">
      <formula>"e"</formula>
    </cfRule>
  </conditionalFormatting>
  <conditionalFormatting sqref="AK70">
    <cfRule type="cellIs" dxfId="4485" priority="6009" stopIfTrue="1" operator="equal">
      <formula>"P"</formula>
    </cfRule>
    <cfRule type="cellIs" dxfId="4484" priority="6010" stopIfTrue="1" operator="equal">
      <formula>"E"</formula>
    </cfRule>
    <cfRule type="cellIs" dxfId="4483" priority="6011" stopIfTrue="1" operator="equal">
      <formula>"P"</formula>
    </cfRule>
    <cfRule type="cellIs" dxfId="4482" priority="6012" stopIfTrue="1" operator="equal">
      <formula>"E"</formula>
    </cfRule>
    <cfRule type="cellIs" dxfId="4481" priority="6013" stopIfTrue="1" operator="equal">
      <formula>"P"</formula>
    </cfRule>
  </conditionalFormatting>
  <conditionalFormatting sqref="BJ274">
    <cfRule type="cellIs" dxfId="4480" priority="6006" stopIfTrue="1" operator="equal">
      <formula>"e"</formula>
    </cfRule>
    <cfRule type="cellIs" dxfId="4479" priority="6007" stopIfTrue="1" operator="equal">
      <formula>"p"</formula>
    </cfRule>
    <cfRule type="cellIs" dxfId="4478" priority="6008" stopIfTrue="1" operator="equal">
      <formula>"e"</formula>
    </cfRule>
  </conditionalFormatting>
  <conditionalFormatting sqref="AI266 BB266:BD266 AO266:AR266 AK266:AL266 AT266 BF266:BH266">
    <cfRule type="cellIs" dxfId="4477" priority="5976" stopIfTrue="1" operator="equal">
      <formula>"e"</formula>
    </cfRule>
    <cfRule type="cellIs" dxfId="4476" priority="5977" stopIfTrue="1" operator="equal">
      <formula>"p"</formula>
    </cfRule>
    <cfRule type="cellIs" dxfId="4475" priority="5978" stopIfTrue="1" operator="equal">
      <formula>"e"</formula>
    </cfRule>
  </conditionalFormatting>
  <conditionalFormatting sqref="O264 T264 BJ272:BL273 AI266 BB266:BD266 AO266:AR266 AK266:AL266 AT266 BF266:BH266">
    <cfRule type="cellIs" dxfId="4474" priority="5979" stopIfTrue="1" operator="equal">
      <formula>"E"</formula>
    </cfRule>
    <cfRule type="cellIs" dxfId="4473" priority="5980" stopIfTrue="1" operator="equal">
      <formula>"P"</formula>
    </cfRule>
  </conditionalFormatting>
  <conditionalFormatting sqref="O264 T264">
    <cfRule type="cellIs" dxfId="4472" priority="5971" stopIfTrue="1" operator="equal">
      <formula>"P"</formula>
    </cfRule>
    <cfRule type="cellIs" dxfId="4471" priority="5972" stopIfTrue="1" operator="equal">
      <formula>"E"</formula>
    </cfRule>
    <cfRule type="cellIs" dxfId="4470" priority="5973" stopIfTrue="1" operator="equal">
      <formula>"P"</formula>
    </cfRule>
    <cfRule type="cellIs" dxfId="4469" priority="5974" stopIfTrue="1" operator="equal">
      <formula>"E"</formula>
    </cfRule>
    <cfRule type="cellIs" dxfId="4468" priority="5975" stopIfTrue="1" operator="equal">
      <formula>"P"</formula>
    </cfRule>
  </conditionalFormatting>
  <conditionalFormatting sqref="BJ264:BL265 BJ267:BL271">
    <cfRule type="cellIs" dxfId="4467" priority="5969" stopIfTrue="1" operator="equal">
      <formula>"E"</formula>
    </cfRule>
    <cfRule type="cellIs" dxfId="4466" priority="5970" stopIfTrue="1" operator="equal">
      <formula>"P"</formula>
    </cfRule>
  </conditionalFormatting>
  <conditionalFormatting sqref="BJ264:BK264">
    <cfRule type="cellIs" dxfId="4465" priority="5965" stopIfTrue="1" operator="equal">
      <formula>"e"</formula>
    </cfRule>
    <cfRule type="cellIs" dxfId="4464" priority="5966" stopIfTrue="1" operator="equal">
      <formula>"p"</formula>
    </cfRule>
    <cfRule type="cellIs" dxfId="4463" priority="5967" stopIfTrue="1" operator="equal">
      <formula>"e"</formula>
    </cfRule>
    <cfRule type="cellIs" dxfId="4462" priority="5968" stopIfTrue="1" operator="equal">
      <formula>"p"</formula>
    </cfRule>
  </conditionalFormatting>
  <conditionalFormatting sqref="O264 T264 O266:T266">
    <cfRule type="cellIs" dxfId="4461" priority="5957" stopIfTrue="1" operator="equal">
      <formula>"e"</formula>
    </cfRule>
    <cfRule type="cellIs" dxfId="4460" priority="5958" stopIfTrue="1" operator="equal">
      <formula>"p"</formula>
    </cfRule>
    <cfRule type="cellIs" dxfId="4459" priority="5959" stopIfTrue="1" operator="equal">
      <formula>"e"</formula>
    </cfRule>
  </conditionalFormatting>
  <conditionalFormatting sqref="O266:T266">
    <cfRule type="cellIs" dxfId="4458" priority="5952" stopIfTrue="1" operator="equal">
      <formula>"P"</formula>
    </cfRule>
    <cfRule type="cellIs" dxfId="4457" priority="5953" stopIfTrue="1" operator="equal">
      <formula>"E"</formula>
    </cfRule>
    <cfRule type="cellIs" dxfId="4456" priority="5954" stopIfTrue="1" operator="equal">
      <formula>"P"</formula>
    </cfRule>
    <cfRule type="cellIs" dxfId="4455" priority="5955" stopIfTrue="1" operator="equal">
      <formula>"E"</formula>
    </cfRule>
    <cfRule type="cellIs" dxfId="4454" priority="5956" stopIfTrue="1" operator="equal">
      <formula>"P"</formula>
    </cfRule>
  </conditionalFormatting>
  <conditionalFormatting sqref="BK266:BL266">
    <cfRule type="cellIs" dxfId="4453" priority="5950" stopIfTrue="1" operator="equal">
      <formula>"E"</formula>
    </cfRule>
    <cfRule type="cellIs" dxfId="4452" priority="5951" stopIfTrue="1" operator="equal">
      <formula>"P"</formula>
    </cfRule>
  </conditionalFormatting>
  <conditionalFormatting sqref="BK266">
    <cfRule type="cellIs" dxfId="4451" priority="5946" stopIfTrue="1" operator="equal">
      <formula>"e"</formula>
    </cfRule>
    <cfRule type="cellIs" dxfId="4450" priority="5947" stopIfTrue="1" operator="equal">
      <formula>"p"</formula>
    </cfRule>
    <cfRule type="cellIs" dxfId="4449" priority="5948" stopIfTrue="1" operator="equal">
      <formula>"e"</formula>
    </cfRule>
    <cfRule type="cellIs" dxfId="4448" priority="5949" stopIfTrue="1" operator="equal">
      <formula>"p"</formula>
    </cfRule>
  </conditionalFormatting>
  <conditionalFormatting sqref="P264:Q264">
    <cfRule type="cellIs" dxfId="4447" priority="5933" stopIfTrue="1" operator="equal">
      <formula>"P"</formula>
    </cfRule>
    <cfRule type="cellIs" dxfId="4446" priority="5934" stopIfTrue="1" operator="equal">
      <formula>"E"</formula>
    </cfRule>
    <cfRule type="cellIs" dxfId="4445" priority="5935" stopIfTrue="1" operator="equal">
      <formula>"P"</formula>
    </cfRule>
    <cfRule type="cellIs" dxfId="4444" priority="5936" stopIfTrue="1" operator="equal">
      <formula>"E"</formula>
    </cfRule>
    <cfRule type="cellIs" dxfId="4443" priority="5937" stopIfTrue="1" operator="equal">
      <formula>"P"</formula>
    </cfRule>
  </conditionalFormatting>
  <conditionalFormatting sqref="AG266">
    <cfRule type="cellIs" dxfId="4442" priority="5930" stopIfTrue="1" operator="equal">
      <formula>"e"</formula>
    </cfRule>
    <cfRule type="cellIs" dxfId="4441" priority="5931" stopIfTrue="1" operator="equal">
      <formula>"p"</formula>
    </cfRule>
    <cfRule type="cellIs" dxfId="4440" priority="5932" stopIfTrue="1" operator="equal">
      <formula>"e"</formula>
    </cfRule>
  </conditionalFormatting>
  <conditionalFormatting sqref="AG266">
    <cfRule type="cellIs" dxfId="4439" priority="5925" stopIfTrue="1" operator="equal">
      <formula>"P"</formula>
    </cfRule>
    <cfRule type="cellIs" dxfId="4438" priority="5926" stopIfTrue="1" operator="equal">
      <formula>"E"</formula>
    </cfRule>
    <cfRule type="cellIs" dxfId="4437" priority="5927" stopIfTrue="1" operator="equal">
      <formula>"P"</formula>
    </cfRule>
    <cfRule type="cellIs" dxfId="4436" priority="5928" stopIfTrue="1" operator="equal">
      <formula>"E"</formula>
    </cfRule>
    <cfRule type="cellIs" dxfId="4435" priority="5929" stopIfTrue="1" operator="equal">
      <formula>"P"</formula>
    </cfRule>
  </conditionalFormatting>
  <conditionalFormatting sqref="AH266">
    <cfRule type="cellIs" dxfId="4434" priority="5920" stopIfTrue="1" operator="equal">
      <formula>"P"</formula>
    </cfRule>
    <cfRule type="cellIs" dxfId="4433" priority="5921" stopIfTrue="1" operator="equal">
      <formula>"E"</formula>
    </cfRule>
    <cfRule type="cellIs" dxfId="4432" priority="5922" stopIfTrue="1" operator="equal">
      <formula>"P"</formula>
    </cfRule>
    <cfRule type="cellIs" dxfId="4431" priority="5923" stopIfTrue="1" operator="equal">
      <formula>"E"</formula>
    </cfRule>
    <cfRule type="cellIs" dxfId="4430" priority="5924" stopIfTrue="1" operator="equal">
      <formula>"P"</formula>
    </cfRule>
  </conditionalFormatting>
  <conditionalFormatting sqref="AH266">
    <cfRule type="cellIs" dxfId="4429" priority="5917" stopIfTrue="1" operator="equal">
      <formula>"e"</formula>
    </cfRule>
    <cfRule type="cellIs" dxfId="4428" priority="5918" stopIfTrue="1" operator="equal">
      <formula>"p"</formula>
    </cfRule>
    <cfRule type="cellIs" dxfId="4427" priority="5919" stopIfTrue="1" operator="equal">
      <formula>"e"</formula>
    </cfRule>
  </conditionalFormatting>
  <conditionalFormatting sqref="AM266">
    <cfRule type="cellIs" dxfId="4426" priority="5880" stopIfTrue="1" operator="equal">
      <formula>"e"</formula>
    </cfRule>
    <cfRule type="cellIs" dxfId="4425" priority="5881" stopIfTrue="1" operator="equal">
      <formula>"p"</formula>
    </cfRule>
    <cfRule type="cellIs" dxfId="4424" priority="5882" stopIfTrue="1" operator="equal">
      <formula>"e"</formula>
    </cfRule>
  </conditionalFormatting>
  <conditionalFormatting sqref="AM266">
    <cfRule type="cellIs" dxfId="4423" priority="5875" stopIfTrue="1" operator="equal">
      <formula>"P"</formula>
    </cfRule>
    <cfRule type="cellIs" dxfId="4422" priority="5876" stopIfTrue="1" operator="equal">
      <formula>"E"</formula>
    </cfRule>
    <cfRule type="cellIs" dxfId="4421" priority="5877" stopIfTrue="1" operator="equal">
      <formula>"P"</formula>
    </cfRule>
    <cfRule type="cellIs" dxfId="4420" priority="5878" stopIfTrue="1" operator="equal">
      <formula>"E"</formula>
    </cfRule>
    <cfRule type="cellIs" dxfId="4419" priority="5879" stopIfTrue="1" operator="equal">
      <formula>"P"</formula>
    </cfRule>
  </conditionalFormatting>
  <conditionalFormatting sqref="AM266">
    <cfRule type="cellIs" dxfId="4418" priority="5883" stopIfTrue="1" operator="equal">
      <formula>"E"</formula>
    </cfRule>
    <cfRule type="cellIs" dxfId="4417" priority="5884" stopIfTrue="1" operator="equal">
      <formula>"P"</formula>
    </cfRule>
  </conditionalFormatting>
  <conditionalFormatting sqref="BJ266">
    <cfRule type="cellIs" dxfId="4416" priority="5863" stopIfTrue="1" operator="equal">
      <formula>"E"</formula>
    </cfRule>
    <cfRule type="cellIs" dxfId="4415" priority="5864" stopIfTrue="1" operator="equal">
      <formula>"P"</formula>
    </cfRule>
  </conditionalFormatting>
  <conditionalFormatting sqref="BJ266">
    <cfRule type="cellIs" dxfId="4414" priority="5855" stopIfTrue="1" operator="equal">
      <formula>"P"</formula>
    </cfRule>
    <cfRule type="cellIs" dxfId="4413" priority="5856" stopIfTrue="1" operator="equal">
      <formula>"E"</formula>
    </cfRule>
    <cfRule type="cellIs" dxfId="4412" priority="5857" stopIfTrue="1" operator="equal">
      <formula>"P"</formula>
    </cfRule>
    <cfRule type="cellIs" dxfId="4411" priority="5858" stopIfTrue="1" operator="equal">
      <formula>"E"</formula>
    </cfRule>
    <cfRule type="cellIs" dxfId="4410" priority="5859" stopIfTrue="1" operator="equal">
      <formula>"P"</formula>
    </cfRule>
  </conditionalFormatting>
  <conditionalFormatting sqref="Y221 O221:T221">
    <cfRule type="cellIs" dxfId="4409" priority="5840" stopIfTrue="1" operator="equal">
      <formula>"E"</formula>
    </cfRule>
    <cfRule type="cellIs" dxfId="4408" priority="5841" stopIfTrue="1" operator="equal">
      <formula>"P"</formula>
    </cfRule>
  </conditionalFormatting>
  <conditionalFormatting sqref="AN276">
    <cfRule type="cellIs" dxfId="4407" priority="5835" stopIfTrue="1" operator="equal">
      <formula>"P"</formula>
    </cfRule>
    <cfRule type="cellIs" dxfId="4406" priority="5836" stopIfTrue="1" operator="equal">
      <formula>"E"</formula>
    </cfRule>
    <cfRule type="cellIs" dxfId="4405" priority="5837" stopIfTrue="1" operator="equal">
      <formula>"P"</formula>
    </cfRule>
    <cfRule type="cellIs" dxfId="4404" priority="5838" stopIfTrue="1" operator="equal">
      <formula>"E"</formula>
    </cfRule>
    <cfRule type="cellIs" dxfId="4403" priority="5839" stopIfTrue="1" operator="equal">
      <formula>"P"</formula>
    </cfRule>
  </conditionalFormatting>
  <conditionalFormatting sqref="BA276">
    <cfRule type="cellIs" dxfId="4402" priority="5830" stopIfTrue="1" operator="equal">
      <formula>"P"</formula>
    </cfRule>
    <cfRule type="cellIs" dxfId="4401" priority="5831" stopIfTrue="1" operator="equal">
      <formula>"E"</formula>
    </cfRule>
    <cfRule type="cellIs" dxfId="4400" priority="5832" stopIfTrue="1" operator="equal">
      <formula>"P"</formula>
    </cfRule>
    <cfRule type="cellIs" dxfId="4399" priority="5833" stopIfTrue="1" operator="equal">
      <formula>"E"</formula>
    </cfRule>
    <cfRule type="cellIs" dxfId="4398" priority="5834" stopIfTrue="1" operator="equal">
      <formula>"P"</formula>
    </cfRule>
  </conditionalFormatting>
  <conditionalFormatting sqref="AS142:AV142">
    <cfRule type="cellIs" dxfId="4397" priority="5303" stopIfTrue="1" operator="equal">
      <formula>"e"</formula>
    </cfRule>
    <cfRule type="cellIs" dxfId="4396" priority="5304" stopIfTrue="1" operator="equal">
      <formula>"p"</formula>
    </cfRule>
    <cfRule type="cellIs" dxfId="4395" priority="5305" stopIfTrue="1" operator="equal">
      <formula>"e"</formula>
    </cfRule>
  </conditionalFormatting>
  <conditionalFormatting sqref="O184:V185">
    <cfRule type="cellIs" dxfId="4394" priority="5466" stopIfTrue="1" operator="equal">
      <formula>"E"</formula>
    </cfRule>
    <cfRule type="cellIs" dxfId="4393" priority="5467" stopIfTrue="1" operator="equal">
      <formula>"P"</formula>
    </cfRule>
  </conditionalFormatting>
  <conditionalFormatting sqref="O184:V185">
    <cfRule type="cellIs" dxfId="4392" priority="5458" stopIfTrue="1" operator="equal">
      <formula>"P"</formula>
    </cfRule>
    <cfRule type="cellIs" dxfId="4391" priority="5459" stopIfTrue="1" operator="equal">
      <formula>"E"</formula>
    </cfRule>
    <cfRule type="cellIs" dxfId="4390" priority="5460" stopIfTrue="1" operator="equal">
      <formula>"P"</formula>
    </cfRule>
    <cfRule type="cellIs" dxfId="4389" priority="5461" stopIfTrue="1" operator="equal">
      <formula>"E"</formula>
    </cfRule>
    <cfRule type="cellIs" dxfId="4388" priority="5462" stopIfTrue="1" operator="equal">
      <formula>"P"</formula>
    </cfRule>
  </conditionalFormatting>
  <conditionalFormatting sqref="G178:G179">
    <cfRule type="cellIs" dxfId="4387" priority="5346" stopIfTrue="1" operator="equal">
      <formula>"E"</formula>
    </cfRule>
    <cfRule type="cellIs" dxfId="4386" priority="5347" stopIfTrue="1" operator="equal">
      <formula>"P"</formula>
    </cfRule>
  </conditionalFormatting>
  <conditionalFormatting sqref="AA182:AA183">
    <cfRule type="cellIs" dxfId="4385" priority="5283" stopIfTrue="1" operator="equal">
      <formula>"P"</formula>
    </cfRule>
    <cfRule type="cellIs" dxfId="4384" priority="5284" stopIfTrue="1" operator="equal">
      <formula>"E"</formula>
    </cfRule>
    <cfRule type="cellIs" dxfId="4383" priority="5285" stopIfTrue="1" operator="equal">
      <formula>"P"</formula>
    </cfRule>
    <cfRule type="cellIs" dxfId="4382" priority="5286" stopIfTrue="1" operator="equal">
      <formula>"E"</formula>
    </cfRule>
    <cfRule type="cellIs" dxfId="4381" priority="5287" stopIfTrue="1" operator="equal">
      <formula>"P"</formula>
    </cfRule>
  </conditionalFormatting>
  <conditionalFormatting sqref="O160:R160 O161:P161 O162:R163 AA160:AA163 AJ165:AK165 AA165:AA169 O165:R169 O171:R171 AA171 AA173 O173:R173 O175:R175 AA175 AA179 O179:R179 O181:R181 AA181">
    <cfRule type="cellIs" dxfId="4380" priority="5344" stopIfTrue="1" operator="equal">
      <formula>"E"</formula>
    </cfRule>
    <cfRule type="cellIs" dxfId="4379" priority="5345" stopIfTrue="1" operator="equal">
      <formula>"P"</formula>
    </cfRule>
  </conditionalFormatting>
  <conditionalFormatting sqref="O160:R160 O161:P161 O162:R163 AA160:AA163 AJ165:AK165 AA165:AA169 O165:R169 O171:R171 AA171 AA173 O173:R173 O175:R175 AA175 AA179 O179:R179 O181:R181 AA181">
    <cfRule type="cellIs" dxfId="4378" priority="5339" stopIfTrue="1" operator="equal">
      <formula>"P"</formula>
    </cfRule>
    <cfRule type="cellIs" dxfId="4377" priority="5340" stopIfTrue="1" operator="equal">
      <formula>"E"</formula>
    </cfRule>
    <cfRule type="cellIs" dxfId="4376" priority="5341" stopIfTrue="1" operator="equal">
      <formula>"P"</formula>
    </cfRule>
    <cfRule type="cellIs" dxfId="4375" priority="5342" stopIfTrue="1" operator="equal">
      <formula>"E"</formula>
    </cfRule>
    <cfRule type="cellIs" dxfId="4374" priority="5343" stopIfTrue="1" operator="equal">
      <formula>"P"</formula>
    </cfRule>
  </conditionalFormatting>
  <conditionalFormatting sqref="AS142:AV143 AS145:AV145 AS147:AV147 AS149:AV149 AS151:AV151 AS153:AV153 AS155:AV155 AS157:AV157 AS159:AV159">
    <cfRule type="cellIs" dxfId="4373" priority="5298" stopIfTrue="1" operator="equal">
      <formula>"P"</formula>
    </cfRule>
    <cfRule type="cellIs" dxfId="4372" priority="5299" stopIfTrue="1" operator="equal">
      <formula>"E"</formula>
    </cfRule>
    <cfRule type="cellIs" dxfId="4371" priority="5300" stopIfTrue="1" operator="equal">
      <formula>"P"</formula>
    </cfRule>
    <cfRule type="cellIs" dxfId="4370" priority="5301" stopIfTrue="1" operator="equal">
      <formula>"E"</formula>
    </cfRule>
    <cfRule type="cellIs" dxfId="4369" priority="5302" stopIfTrue="1" operator="equal">
      <formula>"P"</formula>
    </cfRule>
  </conditionalFormatting>
  <conditionalFormatting sqref="AJ142:AR142">
    <cfRule type="cellIs" dxfId="4368" priority="5329" stopIfTrue="1" operator="equal">
      <formula>"e"</formula>
    </cfRule>
    <cfRule type="cellIs" dxfId="4367" priority="5330" stopIfTrue="1" operator="equal">
      <formula>"p"</formula>
    </cfRule>
    <cfRule type="cellIs" dxfId="4366" priority="5331" stopIfTrue="1" operator="equal">
      <formula>"e"</formula>
    </cfRule>
  </conditionalFormatting>
  <conditionalFormatting sqref="AJ142:AR143 AJ145:AR145 AJ147:AR147 AJ149:AR149 AJ151:AR151 AJ153:AR153 AJ155:AR155 AJ157:AR157 AJ159:AR159">
    <cfRule type="cellIs" dxfId="4365" priority="5324" stopIfTrue="1" operator="equal">
      <formula>"P"</formula>
    </cfRule>
    <cfRule type="cellIs" dxfId="4364" priority="5325" stopIfTrue="1" operator="equal">
      <formula>"E"</formula>
    </cfRule>
    <cfRule type="cellIs" dxfId="4363" priority="5326" stopIfTrue="1" operator="equal">
      <formula>"P"</formula>
    </cfRule>
    <cfRule type="cellIs" dxfId="4362" priority="5327" stopIfTrue="1" operator="equal">
      <formula>"E"</formula>
    </cfRule>
    <cfRule type="cellIs" dxfId="4361" priority="5328" stopIfTrue="1" operator="equal">
      <formula>"P"</formula>
    </cfRule>
  </conditionalFormatting>
  <conditionalFormatting sqref="AA142">
    <cfRule type="cellIs" dxfId="4360" priority="5319" stopIfTrue="1" operator="equal">
      <formula>"e"</formula>
    </cfRule>
    <cfRule type="cellIs" dxfId="4359" priority="5320" stopIfTrue="1" operator="equal">
      <formula>"p"</formula>
    </cfRule>
    <cfRule type="cellIs" dxfId="4358" priority="5321" stopIfTrue="1" operator="equal">
      <formula>"e"</formula>
    </cfRule>
  </conditionalFormatting>
  <conditionalFormatting sqref="O143:R143 O145:R145 O147:R147 O149:R149 O151:R151 O153:R153 O155:R155 O157:R157 O159:R159">
    <cfRule type="cellIs" dxfId="4357" priority="5322" stopIfTrue="1" operator="equal">
      <formula>"E"</formula>
    </cfRule>
    <cfRule type="cellIs" dxfId="4356" priority="5323" stopIfTrue="1" operator="equal">
      <formula>"P"</formula>
    </cfRule>
  </conditionalFormatting>
  <conditionalFormatting sqref="AA142:AA143 AA145 AA147 AA149 AA151 AA153 AA155 AA157 AA159">
    <cfRule type="cellIs" dxfId="4355" priority="5314" stopIfTrue="1" operator="equal">
      <formula>"P"</formula>
    </cfRule>
    <cfRule type="cellIs" dxfId="4354" priority="5315" stopIfTrue="1" operator="equal">
      <formula>"E"</formula>
    </cfRule>
    <cfRule type="cellIs" dxfId="4353" priority="5316" stopIfTrue="1" operator="equal">
      <formula>"P"</formula>
    </cfRule>
    <cfRule type="cellIs" dxfId="4352" priority="5317" stopIfTrue="1" operator="equal">
      <formula>"E"</formula>
    </cfRule>
    <cfRule type="cellIs" dxfId="4351" priority="5318" stopIfTrue="1" operator="equal">
      <formula>"P"</formula>
    </cfRule>
  </conditionalFormatting>
  <conditionalFormatting sqref="G180:G181 AA182:AA183">
    <cfRule type="cellIs" dxfId="4350" priority="5288" stopIfTrue="1" operator="equal">
      <formula>"E"</formula>
    </cfRule>
    <cfRule type="cellIs" dxfId="4349" priority="5289" stopIfTrue="1" operator="equal">
      <formula>"P"</formula>
    </cfRule>
  </conditionalFormatting>
  <conditionalFormatting sqref="W184:Z185">
    <cfRule type="cellIs" dxfId="4348" priority="5211" stopIfTrue="1" operator="equal">
      <formula>"E"</formula>
    </cfRule>
    <cfRule type="cellIs" dxfId="4347" priority="5212" stopIfTrue="1" operator="equal">
      <formula>"P"</formula>
    </cfRule>
  </conditionalFormatting>
  <conditionalFormatting sqref="W184:Z185">
    <cfRule type="cellIs" dxfId="4346" priority="5203" stopIfTrue="1" operator="equal">
      <formula>"P"</formula>
    </cfRule>
    <cfRule type="cellIs" dxfId="4345" priority="5204" stopIfTrue="1" operator="equal">
      <formula>"E"</formula>
    </cfRule>
    <cfRule type="cellIs" dxfId="4344" priority="5205" stopIfTrue="1" operator="equal">
      <formula>"P"</formula>
    </cfRule>
    <cfRule type="cellIs" dxfId="4343" priority="5206" stopIfTrue="1" operator="equal">
      <formula>"E"</formula>
    </cfRule>
    <cfRule type="cellIs" dxfId="4342" priority="5207" stopIfTrue="1" operator="equal">
      <formula>"P"</formula>
    </cfRule>
  </conditionalFormatting>
  <conditionalFormatting sqref="AB182:AE183">
    <cfRule type="cellIs" dxfId="4341" priority="5106" stopIfTrue="1" operator="equal">
      <formula>"P"</formula>
    </cfRule>
    <cfRule type="cellIs" dxfId="4340" priority="5107" stopIfTrue="1" operator="equal">
      <formula>"E"</formula>
    </cfRule>
    <cfRule type="cellIs" dxfId="4339" priority="5108" stopIfTrue="1" operator="equal">
      <formula>"P"</formula>
    </cfRule>
    <cfRule type="cellIs" dxfId="4338" priority="5109" stopIfTrue="1" operator="equal">
      <formula>"E"</formula>
    </cfRule>
    <cfRule type="cellIs" dxfId="4337" priority="5110" stopIfTrue="1" operator="equal">
      <formula>"P"</formula>
    </cfRule>
  </conditionalFormatting>
  <conditionalFormatting sqref="AB160:AE163 AB165:AE167 AB169:AE169 AB168:AD168 AB171:AE171 AB173:AE173 AB175:AE175 AB179:AE179 AB181:AE181">
    <cfRule type="cellIs" dxfId="4336" priority="5126" stopIfTrue="1" operator="equal">
      <formula>"E"</formula>
    </cfRule>
    <cfRule type="cellIs" dxfId="4335" priority="5127" stopIfTrue="1" operator="equal">
      <formula>"P"</formula>
    </cfRule>
  </conditionalFormatting>
  <conditionalFormatting sqref="AB160:AE163 AB165:AE167 AB169:AE169 AB168:AD168 AB171:AE171 AB173:AE173 AB175:AE175 AB179:AE179 AB181:AE181">
    <cfRule type="cellIs" dxfId="4334" priority="5121" stopIfTrue="1" operator="equal">
      <formula>"P"</formula>
    </cfRule>
    <cfRule type="cellIs" dxfId="4333" priority="5122" stopIfTrue="1" operator="equal">
      <formula>"E"</formula>
    </cfRule>
    <cfRule type="cellIs" dxfId="4332" priority="5123" stopIfTrue="1" operator="equal">
      <formula>"P"</formula>
    </cfRule>
    <cfRule type="cellIs" dxfId="4331" priority="5124" stopIfTrue="1" operator="equal">
      <formula>"E"</formula>
    </cfRule>
    <cfRule type="cellIs" dxfId="4330" priority="5125" stopIfTrue="1" operator="equal">
      <formula>"P"</formula>
    </cfRule>
  </conditionalFormatting>
  <conditionalFormatting sqref="AB142:AE142">
    <cfRule type="cellIs" dxfId="4329" priority="5118" stopIfTrue="1" operator="equal">
      <formula>"e"</formula>
    </cfRule>
    <cfRule type="cellIs" dxfId="4328" priority="5119" stopIfTrue="1" operator="equal">
      <formula>"p"</formula>
    </cfRule>
    <cfRule type="cellIs" dxfId="4327" priority="5120" stopIfTrue="1" operator="equal">
      <formula>"e"</formula>
    </cfRule>
  </conditionalFormatting>
  <conditionalFormatting sqref="AB142:AE143 AB145:AE145 AB147:AE147 AB149:AE149 AB151:AE151 AB153:AE153 AB155:AE155 AB157:AE157 AB159:AE159">
    <cfRule type="cellIs" dxfId="4326" priority="5113" stopIfTrue="1" operator="equal">
      <formula>"P"</formula>
    </cfRule>
    <cfRule type="cellIs" dxfId="4325" priority="5114" stopIfTrue="1" operator="equal">
      <formula>"E"</formula>
    </cfRule>
    <cfRule type="cellIs" dxfId="4324" priority="5115" stopIfTrue="1" operator="equal">
      <formula>"P"</formula>
    </cfRule>
    <cfRule type="cellIs" dxfId="4323" priority="5116" stopIfTrue="1" operator="equal">
      <formula>"E"</formula>
    </cfRule>
    <cfRule type="cellIs" dxfId="4322" priority="5117" stopIfTrue="1" operator="equal">
      <formula>"P"</formula>
    </cfRule>
  </conditionalFormatting>
  <conditionalFormatting sqref="AB182:AE183">
    <cfRule type="cellIs" dxfId="4321" priority="5111" stopIfTrue="1" operator="equal">
      <formula>"E"</formula>
    </cfRule>
    <cfRule type="cellIs" dxfId="4320" priority="5112" stopIfTrue="1" operator="equal">
      <formula>"P"</formula>
    </cfRule>
  </conditionalFormatting>
  <conditionalFormatting sqref="W182:Z183">
    <cfRule type="cellIs" dxfId="4319" priority="5054" stopIfTrue="1" operator="equal">
      <formula>"P"</formula>
    </cfRule>
    <cfRule type="cellIs" dxfId="4318" priority="5055" stopIfTrue="1" operator="equal">
      <formula>"E"</formula>
    </cfRule>
    <cfRule type="cellIs" dxfId="4317" priority="5056" stopIfTrue="1" operator="equal">
      <formula>"P"</formula>
    </cfRule>
    <cfRule type="cellIs" dxfId="4316" priority="5057" stopIfTrue="1" operator="equal">
      <formula>"E"</formula>
    </cfRule>
    <cfRule type="cellIs" dxfId="4315" priority="5058" stopIfTrue="1" operator="equal">
      <formula>"P"</formula>
    </cfRule>
  </conditionalFormatting>
  <conditionalFormatting sqref="W160:Z163 W165:Z169 W171:Z171 W173:Z173 W175:Z175 W179:Z179 W181:Z181">
    <cfRule type="cellIs" dxfId="4314" priority="5076" stopIfTrue="1" operator="equal">
      <formula>"E"</formula>
    </cfRule>
    <cfRule type="cellIs" dxfId="4313" priority="5077" stopIfTrue="1" operator="equal">
      <formula>"P"</formula>
    </cfRule>
  </conditionalFormatting>
  <conditionalFormatting sqref="W160:Z163 W165:Z169 W171:Z171 W173:Z173 W175:Z175 W179:Z179 W181:Z181">
    <cfRule type="cellIs" dxfId="4312" priority="5071" stopIfTrue="1" operator="equal">
      <formula>"P"</formula>
    </cfRule>
    <cfRule type="cellIs" dxfId="4311" priority="5072" stopIfTrue="1" operator="equal">
      <formula>"E"</formula>
    </cfRule>
    <cfRule type="cellIs" dxfId="4310" priority="5073" stopIfTrue="1" operator="equal">
      <formula>"P"</formula>
    </cfRule>
    <cfRule type="cellIs" dxfId="4309" priority="5074" stopIfTrue="1" operator="equal">
      <formula>"E"</formula>
    </cfRule>
    <cfRule type="cellIs" dxfId="4308" priority="5075" stopIfTrue="1" operator="equal">
      <formula>"P"</formula>
    </cfRule>
  </conditionalFormatting>
  <conditionalFormatting sqref="W142:Z142">
    <cfRule type="cellIs" dxfId="4307" priority="5066" stopIfTrue="1" operator="equal">
      <formula>"e"</formula>
    </cfRule>
    <cfRule type="cellIs" dxfId="4306" priority="5067" stopIfTrue="1" operator="equal">
      <formula>"p"</formula>
    </cfRule>
    <cfRule type="cellIs" dxfId="4305" priority="5068" stopIfTrue="1" operator="equal">
      <formula>"e"</formula>
    </cfRule>
  </conditionalFormatting>
  <conditionalFormatting sqref="W143 W145 W147 W149 W151 W153 W155 W157 W159">
    <cfRule type="cellIs" dxfId="4304" priority="5069" stopIfTrue="1" operator="equal">
      <formula>"E"</formula>
    </cfRule>
    <cfRule type="cellIs" dxfId="4303" priority="5070" stopIfTrue="1" operator="equal">
      <formula>"P"</formula>
    </cfRule>
  </conditionalFormatting>
  <conditionalFormatting sqref="W142:Z143 W145:Z145 W147:Z147 W149:Z149 W151:Z151 W153:Z153 W155:Z155 W157:Z157 W159:Z159">
    <cfRule type="cellIs" dxfId="4302" priority="5061" stopIfTrue="1" operator="equal">
      <formula>"P"</formula>
    </cfRule>
    <cfRule type="cellIs" dxfId="4301" priority="5062" stopIfTrue="1" operator="equal">
      <formula>"E"</formula>
    </cfRule>
    <cfRule type="cellIs" dxfId="4300" priority="5063" stopIfTrue="1" operator="equal">
      <formula>"P"</formula>
    </cfRule>
    <cfRule type="cellIs" dxfId="4299" priority="5064" stopIfTrue="1" operator="equal">
      <formula>"E"</formula>
    </cfRule>
    <cfRule type="cellIs" dxfId="4298" priority="5065" stopIfTrue="1" operator="equal">
      <formula>"P"</formula>
    </cfRule>
  </conditionalFormatting>
  <conditionalFormatting sqref="W182:Z183">
    <cfRule type="cellIs" dxfId="4297" priority="5059" stopIfTrue="1" operator="equal">
      <formula>"E"</formula>
    </cfRule>
    <cfRule type="cellIs" dxfId="4296" priority="5060" stopIfTrue="1" operator="equal">
      <formula>"P"</formula>
    </cfRule>
  </conditionalFormatting>
  <conditionalFormatting sqref="S183:V183 T182:V182">
    <cfRule type="cellIs" dxfId="4295" priority="4987" stopIfTrue="1" operator="equal">
      <formula>"P"</formula>
    </cfRule>
    <cfRule type="cellIs" dxfId="4294" priority="4988" stopIfTrue="1" operator="equal">
      <formula>"E"</formula>
    </cfRule>
    <cfRule type="cellIs" dxfId="4293" priority="4989" stopIfTrue="1" operator="equal">
      <formula>"P"</formula>
    </cfRule>
    <cfRule type="cellIs" dxfId="4292" priority="4990" stopIfTrue="1" operator="equal">
      <formula>"E"</formula>
    </cfRule>
    <cfRule type="cellIs" dxfId="4291" priority="4991" stopIfTrue="1" operator="equal">
      <formula>"P"</formula>
    </cfRule>
  </conditionalFormatting>
  <conditionalFormatting sqref="S160:V163 S165:V169 S171:V171 S173:V173 S175:V175 S179:V179 S181:V181">
    <cfRule type="cellIs" dxfId="4290" priority="5017" stopIfTrue="1" operator="equal">
      <formula>"E"</formula>
    </cfRule>
    <cfRule type="cellIs" dxfId="4289" priority="5018" stopIfTrue="1" operator="equal">
      <formula>"P"</formula>
    </cfRule>
  </conditionalFormatting>
  <conditionalFormatting sqref="S160:V163 S165:V169 S171:V171 S173:V173 S175:V175 S179:V179 S181:V181">
    <cfRule type="cellIs" dxfId="4288" priority="5012" stopIfTrue="1" operator="equal">
      <formula>"P"</formula>
    </cfRule>
    <cfRule type="cellIs" dxfId="4287" priority="5013" stopIfTrue="1" operator="equal">
      <formula>"E"</formula>
    </cfRule>
    <cfRule type="cellIs" dxfId="4286" priority="5014" stopIfTrue="1" operator="equal">
      <formula>"P"</formula>
    </cfRule>
    <cfRule type="cellIs" dxfId="4285" priority="5015" stopIfTrue="1" operator="equal">
      <formula>"E"</formula>
    </cfRule>
    <cfRule type="cellIs" dxfId="4284" priority="5016" stopIfTrue="1" operator="equal">
      <formula>"P"</formula>
    </cfRule>
  </conditionalFormatting>
  <conditionalFormatting sqref="T142:V142">
    <cfRule type="cellIs" dxfId="4283" priority="5007" stopIfTrue="1" operator="equal">
      <formula>"e"</formula>
    </cfRule>
    <cfRule type="cellIs" dxfId="4282" priority="5008" stopIfTrue="1" operator="equal">
      <formula>"p"</formula>
    </cfRule>
    <cfRule type="cellIs" dxfId="4281" priority="5009" stopIfTrue="1" operator="equal">
      <formula>"e"</formula>
    </cfRule>
  </conditionalFormatting>
  <conditionalFormatting sqref="S143 S145 S147 S149 S151 S153 S155 S157 S159">
    <cfRule type="cellIs" dxfId="4280" priority="5010" stopIfTrue="1" operator="equal">
      <formula>"E"</formula>
    </cfRule>
    <cfRule type="cellIs" dxfId="4279" priority="5011" stopIfTrue="1" operator="equal">
      <formula>"P"</formula>
    </cfRule>
  </conditionalFormatting>
  <conditionalFormatting sqref="S143:V143 T142:V142 S145:V145 S147:V147 S149:V149 S151:V151 S153:V153 S155:V155 S157:V157 S159:V159">
    <cfRule type="cellIs" dxfId="4278" priority="5002" stopIfTrue="1" operator="equal">
      <formula>"P"</formula>
    </cfRule>
    <cfRule type="cellIs" dxfId="4277" priority="5003" stopIfTrue="1" operator="equal">
      <formula>"E"</formula>
    </cfRule>
    <cfRule type="cellIs" dxfId="4276" priority="5004" stopIfTrue="1" operator="equal">
      <formula>"P"</formula>
    </cfRule>
    <cfRule type="cellIs" dxfId="4275" priority="5005" stopIfTrue="1" operator="equal">
      <formula>"E"</formula>
    </cfRule>
    <cfRule type="cellIs" dxfId="4274" priority="5006" stopIfTrue="1" operator="equal">
      <formula>"P"</formula>
    </cfRule>
  </conditionalFormatting>
  <conditionalFormatting sqref="S183:V183 T182:V182">
    <cfRule type="cellIs" dxfId="4273" priority="4992" stopIfTrue="1" operator="equal">
      <formula>"E"</formula>
    </cfRule>
    <cfRule type="cellIs" dxfId="4272" priority="4993" stopIfTrue="1" operator="equal">
      <formula>"P"</formula>
    </cfRule>
  </conditionalFormatting>
  <conditionalFormatting sqref="AB390:AC390">
    <cfRule type="cellIs" dxfId="4271" priority="4963" stopIfTrue="1" operator="equal">
      <formula>"e"</formula>
    </cfRule>
    <cfRule type="cellIs" dxfId="4270" priority="4964" stopIfTrue="1" operator="equal">
      <formula>"p"</formula>
    </cfRule>
    <cfRule type="cellIs" dxfId="4269" priority="4965" stopIfTrue="1" operator="equal">
      <formula>"e"</formula>
    </cfRule>
  </conditionalFormatting>
  <conditionalFormatting sqref="AB390:AC390">
    <cfRule type="cellIs" dxfId="4268" priority="4958" stopIfTrue="1" operator="equal">
      <formula>"P"</formula>
    </cfRule>
    <cfRule type="cellIs" dxfId="4267" priority="4959" stopIfTrue="1" operator="equal">
      <formula>"E"</formula>
    </cfRule>
    <cfRule type="cellIs" dxfId="4266" priority="4960" stopIfTrue="1" operator="equal">
      <formula>"P"</formula>
    </cfRule>
    <cfRule type="cellIs" dxfId="4265" priority="4961" stopIfTrue="1" operator="equal">
      <formula>"E"</formula>
    </cfRule>
    <cfRule type="cellIs" dxfId="4264" priority="4962" stopIfTrue="1" operator="equal">
      <formula>"P"</formula>
    </cfRule>
  </conditionalFormatting>
  <conditionalFormatting sqref="AB392:AC392">
    <cfRule type="cellIs" dxfId="4263" priority="4955" stopIfTrue="1" operator="equal">
      <formula>"e"</formula>
    </cfRule>
    <cfRule type="cellIs" dxfId="4262" priority="4956" stopIfTrue="1" operator="equal">
      <formula>"p"</formula>
    </cfRule>
    <cfRule type="cellIs" dxfId="4261" priority="4957" stopIfTrue="1" operator="equal">
      <formula>"e"</formula>
    </cfRule>
  </conditionalFormatting>
  <conditionalFormatting sqref="AB392:AC392">
    <cfRule type="cellIs" dxfId="4260" priority="4950" stopIfTrue="1" operator="equal">
      <formula>"P"</formula>
    </cfRule>
    <cfRule type="cellIs" dxfId="4259" priority="4951" stopIfTrue="1" operator="equal">
      <formula>"E"</formula>
    </cfRule>
    <cfRule type="cellIs" dxfId="4258" priority="4952" stopIfTrue="1" operator="equal">
      <formula>"P"</formula>
    </cfRule>
    <cfRule type="cellIs" dxfId="4257" priority="4953" stopIfTrue="1" operator="equal">
      <formula>"E"</formula>
    </cfRule>
    <cfRule type="cellIs" dxfId="4256" priority="4954" stopIfTrue="1" operator="equal">
      <formula>"P"</formula>
    </cfRule>
  </conditionalFormatting>
  <conditionalFormatting sqref="AG392:AH392">
    <cfRule type="cellIs" dxfId="4255" priority="4947" stopIfTrue="1" operator="equal">
      <formula>"e"</formula>
    </cfRule>
    <cfRule type="cellIs" dxfId="4254" priority="4948" stopIfTrue="1" operator="equal">
      <formula>"p"</formula>
    </cfRule>
    <cfRule type="cellIs" dxfId="4253" priority="4949" stopIfTrue="1" operator="equal">
      <formula>"e"</formula>
    </cfRule>
  </conditionalFormatting>
  <conditionalFormatting sqref="AG392:AH392">
    <cfRule type="cellIs" dxfId="4252" priority="4942" stopIfTrue="1" operator="equal">
      <formula>"P"</formula>
    </cfRule>
    <cfRule type="cellIs" dxfId="4251" priority="4943" stopIfTrue="1" operator="equal">
      <formula>"E"</formula>
    </cfRule>
    <cfRule type="cellIs" dxfId="4250" priority="4944" stopIfTrue="1" operator="equal">
      <formula>"P"</formula>
    </cfRule>
    <cfRule type="cellIs" dxfId="4249" priority="4945" stopIfTrue="1" operator="equal">
      <formula>"E"</formula>
    </cfRule>
    <cfRule type="cellIs" dxfId="4248" priority="4946" stopIfTrue="1" operator="equal">
      <formula>"P"</formula>
    </cfRule>
  </conditionalFormatting>
  <conditionalFormatting sqref="AE409">
    <cfRule type="cellIs" dxfId="4247" priority="4940" stopIfTrue="1" operator="equal">
      <formula>"E"</formula>
    </cfRule>
    <cfRule type="cellIs" dxfId="4246" priority="4941" stopIfTrue="1" operator="equal">
      <formula>"P"</formula>
    </cfRule>
  </conditionalFormatting>
  <conditionalFormatting sqref="AE409">
    <cfRule type="cellIs" dxfId="4245" priority="4935" stopIfTrue="1" operator="equal">
      <formula>"P"</formula>
    </cfRule>
    <cfRule type="cellIs" dxfId="4244" priority="4936" stopIfTrue="1" operator="equal">
      <formula>"E"</formula>
    </cfRule>
    <cfRule type="cellIs" dxfId="4243" priority="4937" stopIfTrue="1" operator="equal">
      <formula>"P"</formula>
    </cfRule>
    <cfRule type="cellIs" dxfId="4242" priority="4938" stopIfTrue="1" operator="equal">
      <formula>"E"</formula>
    </cfRule>
    <cfRule type="cellIs" dxfId="4241" priority="4939" stopIfTrue="1" operator="equal">
      <formula>"P"</formula>
    </cfRule>
  </conditionalFormatting>
  <conditionalFormatting sqref="AE168">
    <cfRule type="cellIs" dxfId="4240" priority="4918" stopIfTrue="1" operator="equal">
      <formula>"E"</formula>
    </cfRule>
    <cfRule type="cellIs" dxfId="4239" priority="4919" stopIfTrue="1" operator="equal">
      <formula>"P"</formula>
    </cfRule>
  </conditionalFormatting>
  <conditionalFormatting sqref="AE168">
    <cfRule type="cellIs" dxfId="4238" priority="4913" stopIfTrue="1" operator="equal">
      <formula>"P"</formula>
    </cfRule>
    <cfRule type="cellIs" dxfId="4237" priority="4914" stopIfTrue="1" operator="equal">
      <formula>"E"</formula>
    </cfRule>
    <cfRule type="cellIs" dxfId="4236" priority="4915" stopIfTrue="1" operator="equal">
      <formula>"P"</formula>
    </cfRule>
    <cfRule type="cellIs" dxfId="4235" priority="4916" stopIfTrue="1" operator="equal">
      <formula>"E"</formula>
    </cfRule>
    <cfRule type="cellIs" dxfId="4234" priority="4917" stopIfTrue="1" operator="equal">
      <formula>"P"</formula>
    </cfRule>
  </conditionalFormatting>
  <conditionalFormatting sqref="AF182:AI182">
    <cfRule type="cellIs" dxfId="4233" priority="4855" stopIfTrue="1" operator="equal">
      <formula>"P"</formula>
    </cfRule>
    <cfRule type="cellIs" dxfId="4232" priority="4856" stopIfTrue="1" operator="equal">
      <formula>"E"</formula>
    </cfRule>
    <cfRule type="cellIs" dxfId="4231" priority="4857" stopIfTrue="1" operator="equal">
      <formula>"P"</formula>
    </cfRule>
    <cfRule type="cellIs" dxfId="4230" priority="4858" stopIfTrue="1" operator="equal">
      <formula>"E"</formula>
    </cfRule>
    <cfRule type="cellIs" dxfId="4229" priority="4859" stopIfTrue="1" operator="equal">
      <formula>"P"</formula>
    </cfRule>
  </conditionalFormatting>
  <conditionalFormatting sqref="AF183:AI183">
    <cfRule type="cellIs" dxfId="4228" priority="4853" stopIfTrue="1" operator="equal">
      <formula>"E"</formula>
    </cfRule>
    <cfRule type="cellIs" dxfId="4227" priority="4854" stopIfTrue="1" operator="equal">
      <formula>"P"</formula>
    </cfRule>
  </conditionalFormatting>
  <conditionalFormatting sqref="AF183:AI183">
    <cfRule type="cellIs" dxfId="4226" priority="4848" stopIfTrue="1" operator="equal">
      <formula>"P"</formula>
    </cfRule>
    <cfRule type="cellIs" dxfId="4225" priority="4849" stopIfTrue="1" operator="equal">
      <formula>"E"</formula>
    </cfRule>
    <cfRule type="cellIs" dxfId="4224" priority="4850" stopIfTrue="1" operator="equal">
      <formula>"P"</formula>
    </cfRule>
    <cfRule type="cellIs" dxfId="4223" priority="4851" stopIfTrue="1" operator="equal">
      <formula>"E"</formula>
    </cfRule>
    <cfRule type="cellIs" dxfId="4222" priority="4852" stopIfTrue="1" operator="equal">
      <formula>"P"</formula>
    </cfRule>
  </conditionalFormatting>
  <conditionalFormatting sqref="AF162:AI162 AF166:AI166 AF168:AI168 AF160:AI160">
    <cfRule type="cellIs" dxfId="4221" priority="4882" stopIfTrue="1" operator="equal">
      <formula>"E"</formula>
    </cfRule>
    <cfRule type="cellIs" dxfId="4220" priority="4883" stopIfTrue="1" operator="equal">
      <formula>"P"</formula>
    </cfRule>
  </conditionalFormatting>
  <conditionalFormatting sqref="AF162:AI162 AF166:AI166 AF168:AI168 AF160:AI160">
    <cfRule type="cellIs" dxfId="4219" priority="4877" stopIfTrue="1" operator="equal">
      <formula>"P"</formula>
    </cfRule>
    <cfRule type="cellIs" dxfId="4218" priority="4878" stopIfTrue="1" operator="equal">
      <formula>"E"</formula>
    </cfRule>
    <cfRule type="cellIs" dxfId="4217" priority="4879" stopIfTrue="1" operator="equal">
      <formula>"P"</formula>
    </cfRule>
    <cfRule type="cellIs" dxfId="4216" priority="4880" stopIfTrue="1" operator="equal">
      <formula>"E"</formula>
    </cfRule>
    <cfRule type="cellIs" dxfId="4215" priority="4881" stopIfTrue="1" operator="equal">
      <formula>"P"</formula>
    </cfRule>
  </conditionalFormatting>
  <conditionalFormatting sqref="AF161:AI161 AF163:AI163 AF165:AI165 AF167:AI167 AF169:AI169 AF171:AI171 AF173:AI173 AF175:AI175 AF179:AI179 AF181:AI181">
    <cfRule type="cellIs" dxfId="4214" priority="4875" stopIfTrue="1" operator="equal">
      <formula>"E"</formula>
    </cfRule>
    <cfRule type="cellIs" dxfId="4213" priority="4876" stopIfTrue="1" operator="equal">
      <formula>"P"</formula>
    </cfRule>
  </conditionalFormatting>
  <conditionalFormatting sqref="AF161:AI161 AF163:AI163 AF165:AI165 AF167:AI167 AF169:AI169 AF171:AI171 AF173:AI173 AF175:AI175 AF179:AI179 AF181:AI181">
    <cfRule type="cellIs" dxfId="4212" priority="4870" stopIfTrue="1" operator="equal">
      <formula>"P"</formula>
    </cfRule>
    <cfRule type="cellIs" dxfId="4211" priority="4871" stopIfTrue="1" operator="equal">
      <formula>"E"</formula>
    </cfRule>
    <cfRule type="cellIs" dxfId="4210" priority="4872" stopIfTrue="1" operator="equal">
      <formula>"P"</formula>
    </cfRule>
    <cfRule type="cellIs" dxfId="4209" priority="4873" stopIfTrue="1" operator="equal">
      <formula>"E"</formula>
    </cfRule>
    <cfRule type="cellIs" dxfId="4208" priority="4874" stopIfTrue="1" operator="equal">
      <formula>"P"</formula>
    </cfRule>
  </conditionalFormatting>
  <conditionalFormatting sqref="AF142:AI142">
    <cfRule type="cellIs" dxfId="4207" priority="4867" stopIfTrue="1" operator="equal">
      <formula>"e"</formula>
    </cfRule>
    <cfRule type="cellIs" dxfId="4206" priority="4868" stopIfTrue="1" operator="equal">
      <formula>"p"</formula>
    </cfRule>
    <cfRule type="cellIs" dxfId="4205" priority="4869" stopIfTrue="1" operator="equal">
      <formula>"e"</formula>
    </cfRule>
  </conditionalFormatting>
  <conditionalFormatting sqref="AF142:AI143 AF145:AI145 AF147:AI147 AF149:AI149 AF151:AI151 AF153:AI153 AF155:AI155 AF157:AI157 AF159:AI159">
    <cfRule type="cellIs" dxfId="4204" priority="4862" stopIfTrue="1" operator="equal">
      <formula>"P"</formula>
    </cfRule>
    <cfRule type="cellIs" dxfId="4203" priority="4863" stopIfTrue="1" operator="equal">
      <formula>"E"</formula>
    </cfRule>
    <cfRule type="cellIs" dxfId="4202" priority="4864" stopIfTrue="1" operator="equal">
      <formula>"P"</formula>
    </cfRule>
    <cfRule type="cellIs" dxfId="4201" priority="4865" stopIfTrue="1" operator="equal">
      <formula>"E"</formula>
    </cfRule>
    <cfRule type="cellIs" dxfId="4200" priority="4866" stopIfTrue="1" operator="equal">
      <formula>"P"</formula>
    </cfRule>
  </conditionalFormatting>
  <conditionalFormatting sqref="AF182:AI182">
    <cfRule type="cellIs" dxfId="4199" priority="4860" stopIfTrue="1" operator="equal">
      <formula>"E"</formula>
    </cfRule>
    <cfRule type="cellIs" dxfId="4198" priority="4861" stopIfTrue="1" operator="equal">
      <formula>"P"</formula>
    </cfRule>
  </conditionalFormatting>
  <conditionalFormatting sqref="AB457">
    <cfRule type="cellIs" dxfId="4197" priority="4786" stopIfTrue="1" operator="equal">
      <formula>"e"</formula>
    </cfRule>
    <cfRule type="cellIs" dxfId="4196" priority="4787" stopIfTrue="1" operator="equal">
      <formula>"p"</formula>
    </cfRule>
    <cfRule type="cellIs" dxfId="4195" priority="4788" stopIfTrue="1" operator="equal">
      <formula>"e"</formula>
    </cfRule>
  </conditionalFormatting>
  <conditionalFormatting sqref="AL165">
    <cfRule type="cellIs" dxfId="4194" priority="4765" stopIfTrue="1" operator="equal">
      <formula>"P"</formula>
    </cfRule>
    <cfRule type="cellIs" dxfId="4193" priority="4766" stopIfTrue="1" operator="equal">
      <formula>"E"</formula>
    </cfRule>
    <cfRule type="cellIs" dxfId="4192" priority="4767" stopIfTrue="1" operator="equal">
      <formula>"P"</formula>
    </cfRule>
    <cfRule type="cellIs" dxfId="4191" priority="4768" stopIfTrue="1" operator="equal">
      <formula>"E"</formula>
    </cfRule>
    <cfRule type="cellIs" dxfId="4190" priority="4769" stopIfTrue="1" operator="equal">
      <formula>"P"</formula>
    </cfRule>
  </conditionalFormatting>
  <conditionalFormatting sqref="AL165">
    <cfRule type="cellIs" dxfId="4189" priority="4770" stopIfTrue="1" operator="equal">
      <formula>"E"</formula>
    </cfRule>
    <cfRule type="cellIs" dxfId="4188" priority="4771" stopIfTrue="1" operator="equal">
      <formula>"P"</formula>
    </cfRule>
  </conditionalFormatting>
  <conditionalFormatting sqref="AQ243">
    <cfRule type="cellIs" dxfId="4187" priority="4742" stopIfTrue="1" operator="equal">
      <formula>"E"</formula>
    </cfRule>
    <cfRule type="cellIs" dxfId="4186" priority="4743" stopIfTrue="1" operator="equal">
      <formula>"P"</formula>
    </cfRule>
  </conditionalFormatting>
  <conditionalFormatting sqref="AQ243">
    <cfRule type="cellIs" dxfId="4185" priority="4737" stopIfTrue="1" operator="equal">
      <formula>"P"</formula>
    </cfRule>
    <cfRule type="cellIs" dxfId="4184" priority="4738" stopIfTrue="1" operator="equal">
      <formula>"E"</formula>
    </cfRule>
    <cfRule type="cellIs" dxfId="4183" priority="4739" stopIfTrue="1" operator="equal">
      <formula>"P"</formula>
    </cfRule>
    <cfRule type="cellIs" dxfId="4182" priority="4740" stopIfTrue="1" operator="equal">
      <formula>"E"</formula>
    </cfRule>
    <cfRule type="cellIs" dxfId="4181" priority="4741" stopIfTrue="1" operator="equal">
      <formula>"P"</formula>
    </cfRule>
  </conditionalFormatting>
  <conditionalFormatting sqref="AU243:AV243">
    <cfRule type="cellIs" dxfId="4180" priority="4735" stopIfTrue="1" operator="equal">
      <formula>"E"</formula>
    </cfRule>
    <cfRule type="cellIs" dxfId="4179" priority="4736" stopIfTrue="1" operator="equal">
      <formula>"P"</formula>
    </cfRule>
  </conditionalFormatting>
  <conditionalFormatting sqref="AU243:AV243">
    <cfRule type="cellIs" dxfId="4178" priority="4730" stopIfTrue="1" operator="equal">
      <formula>"P"</formula>
    </cfRule>
    <cfRule type="cellIs" dxfId="4177" priority="4731" stopIfTrue="1" operator="equal">
      <formula>"E"</formula>
    </cfRule>
    <cfRule type="cellIs" dxfId="4176" priority="4732" stopIfTrue="1" operator="equal">
      <formula>"P"</formula>
    </cfRule>
    <cfRule type="cellIs" dxfId="4175" priority="4733" stopIfTrue="1" operator="equal">
      <formula>"E"</formula>
    </cfRule>
    <cfRule type="cellIs" dxfId="4174" priority="4734" stopIfTrue="1" operator="equal">
      <formula>"P"</formula>
    </cfRule>
  </conditionalFormatting>
  <conditionalFormatting sqref="AI233:AQ233">
    <cfRule type="cellIs" dxfId="4173" priority="4396" stopIfTrue="1" operator="equal">
      <formula>"E"</formula>
    </cfRule>
    <cfRule type="cellIs" dxfId="4172" priority="4397" stopIfTrue="1" operator="equal">
      <formula>"P"</formula>
    </cfRule>
  </conditionalFormatting>
  <conditionalFormatting sqref="AR408:AR411">
    <cfRule type="cellIs" dxfId="4171" priority="4586" stopIfTrue="1" operator="equal">
      <formula>"P"</formula>
    </cfRule>
    <cfRule type="cellIs" dxfId="4170" priority="4587" stopIfTrue="1" operator="equal">
      <formula>"E"</formula>
    </cfRule>
    <cfRule type="cellIs" dxfId="4169" priority="4588" stopIfTrue="1" operator="equal">
      <formula>"P"</formula>
    </cfRule>
    <cfRule type="cellIs" dxfId="4168" priority="4589" stopIfTrue="1" operator="equal">
      <formula>"E"</formula>
    </cfRule>
    <cfRule type="cellIs" dxfId="4167" priority="4590" stopIfTrue="1" operator="equal">
      <formula>"P"</formula>
    </cfRule>
  </conditionalFormatting>
  <conditionalFormatting sqref="AR415 AR412:AR413">
    <cfRule type="cellIs" dxfId="4166" priority="4576" stopIfTrue="1" operator="equal">
      <formula>"P"</formula>
    </cfRule>
    <cfRule type="cellIs" dxfId="4165" priority="4577" stopIfTrue="1" operator="equal">
      <formula>"E"</formula>
    </cfRule>
    <cfRule type="cellIs" dxfId="4164" priority="4578" stopIfTrue="1" operator="equal">
      <formula>"P"</formula>
    </cfRule>
    <cfRule type="cellIs" dxfId="4163" priority="4579" stopIfTrue="1" operator="equal">
      <formula>"E"</formula>
    </cfRule>
    <cfRule type="cellIs" dxfId="4162" priority="4580" stopIfTrue="1" operator="equal">
      <formula>"P"</formula>
    </cfRule>
  </conditionalFormatting>
  <conditionalFormatting sqref="AR414">
    <cfRule type="cellIs" dxfId="4161" priority="4574" stopIfTrue="1" operator="equal">
      <formula>"E"</formula>
    </cfRule>
    <cfRule type="cellIs" dxfId="4160" priority="4575" stopIfTrue="1" operator="equal">
      <formula>"P"</formula>
    </cfRule>
  </conditionalFormatting>
  <conditionalFormatting sqref="AR414">
    <cfRule type="cellIs" dxfId="4159" priority="4569" stopIfTrue="1" operator="equal">
      <formula>"P"</formula>
    </cfRule>
    <cfRule type="cellIs" dxfId="4158" priority="4570" stopIfTrue="1" operator="equal">
      <formula>"E"</formula>
    </cfRule>
    <cfRule type="cellIs" dxfId="4157" priority="4571" stopIfTrue="1" operator="equal">
      <formula>"P"</formula>
    </cfRule>
    <cfRule type="cellIs" dxfId="4156" priority="4572" stopIfTrue="1" operator="equal">
      <formula>"E"</formula>
    </cfRule>
    <cfRule type="cellIs" dxfId="4155" priority="4573" stopIfTrue="1" operator="equal">
      <formula>"P"</formula>
    </cfRule>
  </conditionalFormatting>
  <conditionalFormatting sqref="AO398:AR398 AO402:AR402 AO400:AQ400 AR399 AR401 AR403 AR405 AR407">
    <cfRule type="cellIs" dxfId="4154" priority="4611" stopIfTrue="1" operator="equal">
      <formula>"P"</formula>
    </cfRule>
    <cfRule type="cellIs" dxfId="4153" priority="4612" stopIfTrue="1" operator="equal">
      <formula>"E"</formula>
    </cfRule>
    <cfRule type="cellIs" dxfId="4152" priority="4613" stopIfTrue="1" operator="equal">
      <formula>"P"</formula>
    </cfRule>
    <cfRule type="cellIs" dxfId="4151" priority="4614" stopIfTrue="1" operator="equal">
      <formula>"E"</formula>
    </cfRule>
    <cfRule type="cellIs" dxfId="4150" priority="4615" stopIfTrue="1" operator="equal">
      <formula>"P"</formula>
    </cfRule>
  </conditionalFormatting>
  <conditionalFormatting sqref="AO396:AR396 AR394">
    <cfRule type="cellIs" dxfId="4149" priority="4637" stopIfTrue="1" operator="equal">
      <formula>"e"</formula>
    </cfRule>
    <cfRule type="cellIs" dxfId="4148" priority="4638" stopIfTrue="1" operator="equal">
      <formula>"p"</formula>
    </cfRule>
    <cfRule type="cellIs" dxfId="4147" priority="4639" stopIfTrue="1" operator="equal">
      <formula>"e"</formula>
    </cfRule>
  </conditionalFormatting>
  <conditionalFormatting sqref="AO396:AR396 AR393:AR395 AR397">
    <cfRule type="cellIs" dxfId="4146" priority="4632" stopIfTrue="1" operator="equal">
      <formula>"P"</formula>
    </cfRule>
    <cfRule type="cellIs" dxfId="4145" priority="4633" stopIfTrue="1" operator="equal">
      <formula>"E"</formula>
    </cfRule>
    <cfRule type="cellIs" dxfId="4144" priority="4634" stopIfTrue="1" operator="equal">
      <formula>"P"</formula>
    </cfRule>
    <cfRule type="cellIs" dxfId="4143" priority="4635" stopIfTrue="1" operator="equal">
      <formula>"E"</formula>
    </cfRule>
    <cfRule type="cellIs" dxfId="4142" priority="4636" stopIfTrue="1" operator="equal">
      <formula>"P"</formula>
    </cfRule>
  </conditionalFormatting>
  <conditionalFormatting sqref="AR390">
    <cfRule type="cellIs" dxfId="4141" priority="4645" stopIfTrue="1" operator="equal">
      <formula>"e"</formula>
    </cfRule>
    <cfRule type="cellIs" dxfId="4140" priority="4646" stopIfTrue="1" operator="equal">
      <formula>"p"</formula>
    </cfRule>
    <cfRule type="cellIs" dxfId="4139" priority="4647" stopIfTrue="1" operator="equal">
      <formula>"e"</formula>
    </cfRule>
  </conditionalFormatting>
  <conditionalFormatting sqref="AR390:AR391">
    <cfRule type="cellIs" dxfId="4138" priority="4640" stopIfTrue="1" operator="equal">
      <formula>"P"</formula>
    </cfRule>
    <cfRule type="cellIs" dxfId="4137" priority="4641" stopIfTrue="1" operator="equal">
      <formula>"E"</formula>
    </cfRule>
    <cfRule type="cellIs" dxfId="4136" priority="4642" stopIfTrue="1" operator="equal">
      <formula>"P"</formula>
    </cfRule>
    <cfRule type="cellIs" dxfId="4135" priority="4643" stopIfTrue="1" operator="equal">
      <formula>"E"</formula>
    </cfRule>
    <cfRule type="cellIs" dxfId="4134" priority="4644" stopIfTrue="1" operator="equal">
      <formula>"P"</formula>
    </cfRule>
  </conditionalFormatting>
  <conditionalFormatting sqref="AR392">
    <cfRule type="cellIs" dxfId="4133" priority="4629" stopIfTrue="1" operator="equal">
      <formula>"e"</formula>
    </cfRule>
    <cfRule type="cellIs" dxfId="4132" priority="4630" stopIfTrue="1" operator="equal">
      <formula>"p"</formula>
    </cfRule>
    <cfRule type="cellIs" dxfId="4131" priority="4631" stopIfTrue="1" operator="equal">
      <formula>"e"</formula>
    </cfRule>
  </conditionalFormatting>
  <conditionalFormatting sqref="AR392">
    <cfRule type="cellIs" dxfId="4130" priority="4624" stopIfTrue="1" operator="equal">
      <formula>"P"</formula>
    </cfRule>
    <cfRule type="cellIs" dxfId="4129" priority="4625" stopIfTrue="1" operator="equal">
      <formula>"E"</formula>
    </cfRule>
    <cfRule type="cellIs" dxfId="4128" priority="4626" stopIfTrue="1" operator="equal">
      <formula>"P"</formula>
    </cfRule>
    <cfRule type="cellIs" dxfId="4127" priority="4627" stopIfTrue="1" operator="equal">
      <formula>"E"</formula>
    </cfRule>
    <cfRule type="cellIs" dxfId="4126" priority="4628" stopIfTrue="1" operator="equal">
      <formula>"P"</formula>
    </cfRule>
  </conditionalFormatting>
  <conditionalFormatting sqref="AO402:AR402 AO398:AR398">
    <cfRule type="cellIs" dxfId="4125" priority="4619" stopIfTrue="1" operator="equal">
      <formula>"e"</formula>
    </cfRule>
    <cfRule type="cellIs" dxfId="4124" priority="4620" stopIfTrue="1" operator="equal">
      <formula>"p"</formula>
    </cfRule>
    <cfRule type="cellIs" dxfId="4123" priority="4621" stopIfTrue="1" operator="equal">
      <formula>"e"</formula>
    </cfRule>
  </conditionalFormatting>
  <conditionalFormatting sqref="AR399 AR403 AR407 AR405 AR401 AO400:AQ400">
    <cfRule type="cellIs" dxfId="4122" priority="4622" stopIfTrue="1" operator="equal">
      <formula>"E"</formula>
    </cfRule>
    <cfRule type="cellIs" dxfId="4121" priority="4623" stopIfTrue="1" operator="equal">
      <formula>"P"</formula>
    </cfRule>
  </conditionalFormatting>
  <conditionalFormatting sqref="AO404:AR404">
    <cfRule type="cellIs" dxfId="4120" priority="4608" stopIfTrue="1" operator="equal">
      <formula>"e"</formula>
    </cfRule>
    <cfRule type="cellIs" dxfId="4119" priority="4609" stopIfTrue="1" operator="equal">
      <formula>"p"</formula>
    </cfRule>
    <cfRule type="cellIs" dxfId="4118" priority="4610" stopIfTrue="1" operator="equal">
      <formula>"e"</formula>
    </cfRule>
  </conditionalFormatting>
  <conditionalFormatting sqref="AO404:AR404">
    <cfRule type="cellIs" dxfId="4117" priority="4603" stopIfTrue="1" operator="equal">
      <formula>"P"</formula>
    </cfRule>
    <cfRule type="cellIs" dxfId="4116" priority="4604" stopIfTrue="1" operator="equal">
      <formula>"E"</formula>
    </cfRule>
    <cfRule type="cellIs" dxfId="4115" priority="4605" stopIfTrue="1" operator="equal">
      <formula>"P"</formula>
    </cfRule>
    <cfRule type="cellIs" dxfId="4114" priority="4606" stopIfTrue="1" operator="equal">
      <formula>"E"</formula>
    </cfRule>
    <cfRule type="cellIs" dxfId="4113" priority="4607" stopIfTrue="1" operator="equal">
      <formula>"P"</formula>
    </cfRule>
  </conditionalFormatting>
  <conditionalFormatting sqref="AR400">
    <cfRule type="cellIs" dxfId="4112" priority="4601" stopIfTrue="1" operator="equal">
      <formula>"E"</formula>
    </cfRule>
    <cfRule type="cellIs" dxfId="4111" priority="4602" stopIfTrue="1" operator="equal">
      <formula>"P"</formula>
    </cfRule>
  </conditionalFormatting>
  <conditionalFormatting sqref="AR400">
    <cfRule type="cellIs" dxfId="4110" priority="4596" stopIfTrue="1" operator="equal">
      <formula>"P"</formula>
    </cfRule>
    <cfRule type="cellIs" dxfId="4109" priority="4597" stopIfTrue="1" operator="equal">
      <formula>"E"</formula>
    </cfRule>
    <cfRule type="cellIs" dxfId="4108" priority="4598" stopIfTrue="1" operator="equal">
      <formula>"P"</formula>
    </cfRule>
    <cfRule type="cellIs" dxfId="4107" priority="4599" stopIfTrue="1" operator="equal">
      <formula>"E"</formula>
    </cfRule>
    <cfRule type="cellIs" dxfId="4106" priority="4600" stopIfTrue="1" operator="equal">
      <formula>"P"</formula>
    </cfRule>
  </conditionalFormatting>
  <conditionalFormatting sqref="AR408 AR410">
    <cfRule type="cellIs" dxfId="4105" priority="4591" stopIfTrue="1" operator="equal">
      <formula>"e"</formula>
    </cfRule>
    <cfRule type="cellIs" dxfId="4104" priority="4592" stopIfTrue="1" operator="equal">
      <formula>"p"</formula>
    </cfRule>
    <cfRule type="cellIs" dxfId="4103" priority="4593" stopIfTrue="1" operator="equal">
      <formula>"e"</formula>
    </cfRule>
  </conditionalFormatting>
  <conditionalFormatting sqref="AR409 AR411">
    <cfRule type="cellIs" dxfId="4102" priority="4594" stopIfTrue="1" operator="equal">
      <formula>"E"</formula>
    </cfRule>
    <cfRule type="cellIs" dxfId="4101" priority="4595" stopIfTrue="1" operator="equal">
      <formula>"P"</formula>
    </cfRule>
  </conditionalFormatting>
  <conditionalFormatting sqref="AR412">
    <cfRule type="cellIs" dxfId="4100" priority="4581" stopIfTrue="1" operator="equal">
      <formula>"e"</formula>
    </cfRule>
    <cfRule type="cellIs" dxfId="4099" priority="4582" stopIfTrue="1" operator="equal">
      <formula>"p"</formula>
    </cfRule>
    <cfRule type="cellIs" dxfId="4098" priority="4583" stopIfTrue="1" operator="equal">
      <formula>"e"</formula>
    </cfRule>
  </conditionalFormatting>
  <conditionalFormatting sqref="AR413 AR415">
    <cfRule type="cellIs" dxfId="4097" priority="4584" stopIfTrue="1" operator="equal">
      <formula>"E"</formula>
    </cfRule>
    <cfRule type="cellIs" dxfId="4096" priority="4585" stopIfTrue="1" operator="equal">
      <formula>"P"</formula>
    </cfRule>
  </conditionalFormatting>
  <conditionalFormatting sqref="AO416">
    <cfRule type="cellIs" dxfId="4095" priority="4564" stopIfTrue="1" operator="equal">
      <formula>"e"</formula>
    </cfRule>
    <cfRule type="cellIs" dxfId="4094" priority="4565" stopIfTrue="1" operator="equal">
      <formula>"p"</formula>
    </cfRule>
    <cfRule type="cellIs" dxfId="4093" priority="4566" stopIfTrue="1" operator="equal">
      <formula>"e"</formula>
    </cfRule>
  </conditionalFormatting>
  <conditionalFormatting sqref="AR417">
    <cfRule type="cellIs" dxfId="4092" priority="4567" stopIfTrue="1" operator="equal">
      <formula>"E"</formula>
    </cfRule>
    <cfRule type="cellIs" dxfId="4091" priority="4568" stopIfTrue="1" operator="equal">
      <formula>"P"</formula>
    </cfRule>
  </conditionalFormatting>
  <conditionalFormatting sqref="AR417 AO416">
    <cfRule type="cellIs" dxfId="4090" priority="4559" stopIfTrue="1" operator="equal">
      <formula>"P"</formula>
    </cfRule>
    <cfRule type="cellIs" dxfId="4089" priority="4560" stopIfTrue="1" operator="equal">
      <formula>"E"</formula>
    </cfRule>
    <cfRule type="cellIs" dxfId="4088" priority="4561" stopIfTrue="1" operator="equal">
      <formula>"P"</formula>
    </cfRule>
    <cfRule type="cellIs" dxfId="4087" priority="4562" stopIfTrue="1" operator="equal">
      <formula>"E"</formula>
    </cfRule>
    <cfRule type="cellIs" dxfId="4086" priority="4563" stopIfTrue="1" operator="equal">
      <formula>"P"</formula>
    </cfRule>
  </conditionalFormatting>
  <conditionalFormatting sqref="AR430">
    <cfRule type="cellIs" dxfId="4085" priority="4554" stopIfTrue="1" operator="equal">
      <formula>"e"</formula>
    </cfRule>
    <cfRule type="cellIs" dxfId="4084" priority="4555" stopIfTrue="1" operator="equal">
      <formula>"p"</formula>
    </cfRule>
    <cfRule type="cellIs" dxfId="4083" priority="4556" stopIfTrue="1" operator="equal">
      <formula>"e"</formula>
    </cfRule>
  </conditionalFormatting>
  <conditionalFormatting sqref="AO431:AR431">
    <cfRule type="cellIs" dxfId="4082" priority="4557" stopIfTrue="1" operator="equal">
      <formula>"E"</formula>
    </cfRule>
    <cfRule type="cellIs" dxfId="4081" priority="4558" stopIfTrue="1" operator="equal">
      <formula>"P"</formula>
    </cfRule>
  </conditionalFormatting>
  <conditionalFormatting sqref="AR430 AO431:AR431">
    <cfRule type="cellIs" dxfId="4080" priority="4549" stopIfTrue="1" operator="equal">
      <formula>"P"</formula>
    </cfRule>
    <cfRule type="cellIs" dxfId="4079" priority="4550" stopIfTrue="1" operator="equal">
      <formula>"E"</formula>
    </cfRule>
    <cfRule type="cellIs" dxfId="4078" priority="4551" stopIfTrue="1" operator="equal">
      <formula>"P"</formula>
    </cfRule>
    <cfRule type="cellIs" dxfId="4077" priority="4552" stopIfTrue="1" operator="equal">
      <formula>"E"</formula>
    </cfRule>
    <cfRule type="cellIs" dxfId="4076" priority="4553" stopIfTrue="1" operator="equal">
      <formula>"P"</formula>
    </cfRule>
  </conditionalFormatting>
  <conditionalFormatting sqref="AR432">
    <cfRule type="cellIs" dxfId="4075" priority="4538" stopIfTrue="1" operator="equal">
      <formula>"e"</formula>
    </cfRule>
    <cfRule type="cellIs" dxfId="4074" priority="4539" stopIfTrue="1" operator="equal">
      <formula>"p"</formula>
    </cfRule>
    <cfRule type="cellIs" dxfId="4073" priority="4540" stopIfTrue="1" operator="equal">
      <formula>"e"</formula>
    </cfRule>
  </conditionalFormatting>
  <conditionalFormatting sqref="AR432">
    <cfRule type="cellIs" dxfId="4072" priority="4533" stopIfTrue="1" operator="equal">
      <formula>"P"</formula>
    </cfRule>
    <cfRule type="cellIs" dxfId="4071" priority="4534" stopIfTrue="1" operator="equal">
      <formula>"E"</formula>
    </cfRule>
    <cfRule type="cellIs" dxfId="4070" priority="4535" stopIfTrue="1" operator="equal">
      <formula>"P"</formula>
    </cfRule>
    <cfRule type="cellIs" dxfId="4069" priority="4536" stopIfTrue="1" operator="equal">
      <formula>"E"</formula>
    </cfRule>
    <cfRule type="cellIs" dxfId="4068" priority="4537" stopIfTrue="1" operator="equal">
      <formula>"P"</formula>
    </cfRule>
  </conditionalFormatting>
  <conditionalFormatting sqref="O290:P290">
    <cfRule type="cellIs" dxfId="4067" priority="4528" stopIfTrue="1" operator="equal">
      <formula>"e"</formula>
    </cfRule>
    <cfRule type="cellIs" dxfId="4066" priority="4529" stopIfTrue="1" operator="equal">
      <formula>"p"</formula>
    </cfRule>
    <cfRule type="cellIs" dxfId="4065" priority="4530" stopIfTrue="1" operator="equal">
      <formula>"e"</formula>
    </cfRule>
  </conditionalFormatting>
  <conditionalFormatting sqref="O293:P297 O291:P291 O299:P301">
    <cfRule type="cellIs" dxfId="4064" priority="4531" stopIfTrue="1" operator="equal">
      <formula>"E"</formula>
    </cfRule>
    <cfRule type="cellIs" dxfId="4063" priority="4532" stopIfTrue="1" operator="equal">
      <formula>"P"</formula>
    </cfRule>
  </conditionalFormatting>
  <conditionalFormatting sqref="O287:P297 O299:P302">
    <cfRule type="cellIs" dxfId="4062" priority="4523" stopIfTrue="1" operator="equal">
      <formula>"P"</formula>
    </cfRule>
    <cfRule type="cellIs" dxfId="4061" priority="4524" stopIfTrue="1" operator="equal">
      <formula>"E"</formula>
    </cfRule>
    <cfRule type="cellIs" dxfId="4060" priority="4525" stopIfTrue="1" operator="equal">
      <formula>"P"</formula>
    </cfRule>
    <cfRule type="cellIs" dxfId="4059" priority="4526" stopIfTrue="1" operator="equal">
      <formula>"E"</formula>
    </cfRule>
    <cfRule type="cellIs" dxfId="4058" priority="4527" stopIfTrue="1" operator="equal">
      <formula>"P"</formula>
    </cfRule>
  </conditionalFormatting>
  <conditionalFormatting sqref="O302:P302">
    <cfRule type="cellIs" dxfId="4057" priority="4518" stopIfTrue="1" operator="equal">
      <formula>"e"</formula>
    </cfRule>
    <cfRule type="cellIs" dxfId="4056" priority="4519" stopIfTrue="1" operator="equal">
      <formula>"p"</formula>
    </cfRule>
    <cfRule type="cellIs" dxfId="4055" priority="4520" stopIfTrue="1" operator="equal">
      <formula>"e"</formula>
    </cfRule>
  </conditionalFormatting>
  <conditionalFormatting sqref="P287:P289 O303:P303">
    <cfRule type="cellIs" dxfId="4054" priority="4521" stopIfTrue="1" operator="equal">
      <formula>"E"</formula>
    </cfRule>
    <cfRule type="cellIs" dxfId="4053" priority="4522" stopIfTrue="1" operator="equal">
      <formula>"P"</formula>
    </cfRule>
  </conditionalFormatting>
  <conditionalFormatting sqref="O292">
    <cfRule type="cellIs" dxfId="4052" priority="4515" stopIfTrue="1" operator="equal">
      <formula>"e"</formula>
    </cfRule>
    <cfRule type="cellIs" dxfId="4051" priority="4516" stopIfTrue="1" operator="equal">
      <formula>"p"</formula>
    </cfRule>
    <cfRule type="cellIs" dxfId="4050" priority="4517" stopIfTrue="1" operator="equal">
      <formula>"e"</formula>
    </cfRule>
  </conditionalFormatting>
  <conditionalFormatting sqref="P292">
    <cfRule type="cellIs" dxfId="4049" priority="4512" stopIfTrue="1" operator="equal">
      <formula>"e"</formula>
    </cfRule>
    <cfRule type="cellIs" dxfId="4048" priority="4513" stopIfTrue="1" operator="equal">
      <formula>"p"</formula>
    </cfRule>
    <cfRule type="cellIs" dxfId="4047" priority="4514" stopIfTrue="1" operator="equal">
      <formula>"e"</formula>
    </cfRule>
  </conditionalFormatting>
  <conditionalFormatting sqref="O303:P303">
    <cfRule type="cellIs" dxfId="4046" priority="4507" stopIfTrue="1" operator="equal">
      <formula>"P"</formula>
    </cfRule>
    <cfRule type="cellIs" dxfId="4045" priority="4508" stopIfTrue="1" operator="equal">
      <formula>"E"</formula>
    </cfRule>
    <cfRule type="cellIs" dxfId="4044" priority="4509" stopIfTrue="1" operator="equal">
      <formula>"P"</formula>
    </cfRule>
    <cfRule type="cellIs" dxfId="4043" priority="4510" stopIfTrue="1" operator="equal">
      <formula>"E"</formula>
    </cfRule>
    <cfRule type="cellIs" dxfId="4042" priority="4511" stopIfTrue="1" operator="equal">
      <formula>"P"</formula>
    </cfRule>
  </conditionalFormatting>
  <conditionalFormatting sqref="S293:T297 S291:T291 S299:T301">
    <cfRule type="cellIs" dxfId="4041" priority="4505" stopIfTrue="1" operator="equal">
      <formula>"E"</formula>
    </cfRule>
    <cfRule type="cellIs" dxfId="4040" priority="4506" stopIfTrue="1" operator="equal">
      <formula>"P"</formula>
    </cfRule>
  </conditionalFormatting>
  <conditionalFormatting sqref="S287:T289 S291:T297 S299:T302">
    <cfRule type="cellIs" dxfId="4039" priority="4497" stopIfTrue="1" operator="equal">
      <formula>"P"</formula>
    </cfRule>
    <cfRule type="cellIs" dxfId="4038" priority="4498" stopIfTrue="1" operator="equal">
      <formula>"E"</formula>
    </cfRule>
    <cfRule type="cellIs" dxfId="4037" priority="4499" stopIfTrue="1" operator="equal">
      <formula>"P"</formula>
    </cfRule>
    <cfRule type="cellIs" dxfId="4036" priority="4500" stopIfTrue="1" operator="equal">
      <formula>"E"</formula>
    </cfRule>
    <cfRule type="cellIs" dxfId="4035" priority="4501" stopIfTrue="1" operator="equal">
      <formula>"P"</formula>
    </cfRule>
  </conditionalFormatting>
  <conditionalFormatting sqref="S302:T302">
    <cfRule type="cellIs" dxfId="4034" priority="4492" stopIfTrue="1" operator="equal">
      <formula>"e"</formula>
    </cfRule>
    <cfRule type="cellIs" dxfId="4033" priority="4493" stopIfTrue="1" operator="equal">
      <formula>"p"</formula>
    </cfRule>
    <cfRule type="cellIs" dxfId="4032" priority="4494" stopIfTrue="1" operator="equal">
      <formula>"e"</formula>
    </cfRule>
  </conditionalFormatting>
  <conditionalFormatting sqref="T287:T289 S303:T303">
    <cfRule type="cellIs" dxfId="4031" priority="4495" stopIfTrue="1" operator="equal">
      <formula>"E"</formula>
    </cfRule>
    <cfRule type="cellIs" dxfId="4030" priority="4496" stopIfTrue="1" operator="equal">
      <formula>"P"</formula>
    </cfRule>
  </conditionalFormatting>
  <conditionalFormatting sqref="S292">
    <cfRule type="cellIs" dxfId="4029" priority="4489" stopIfTrue="1" operator="equal">
      <formula>"e"</formula>
    </cfRule>
    <cfRule type="cellIs" dxfId="4028" priority="4490" stopIfTrue="1" operator="equal">
      <formula>"p"</formula>
    </cfRule>
    <cfRule type="cellIs" dxfId="4027" priority="4491" stopIfTrue="1" operator="equal">
      <formula>"e"</formula>
    </cfRule>
  </conditionalFormatting>
  <conditionalFormatting sqref="T292">
    <cfRule type="cellIs" dxfId="4026" priority="4486" stopIfTrue="1" operator="equal">
      <formula>"e"</formula>
    </cfRule>
    <cfRule type="cellIs" dxfId="4025" priority="4487" stopIfTrue="1" operator="equal">
      <formula>"p"</formula>
    </cfRule>
    <cfRule type="cellIs" dxfId="4024" priority="4488" stopIfTrue="1" operator="equal">
      <formula>"e"</formula>
    </cfRule>
  </conditionalFormatting>
  <conditionalFormatting sqref="S303:T303">
    <cfRule type="cellIs" dxfId="4023" priority="4481" stopIfTrue="1" operator="equal">
      <formula>"P"</formula>
    </cfRule>
    <cfRule type="cellIs" dxfId="4022" priority="4482" stopIfTrue="1" operator="equal">
      <formula>"E"</formula>
    </cfRule>
    <cfRule type="cellIs" dxfId="4021" priority="4483" stopIfTrue="1" operator="equal">
      <formula>"P"</formula>
    </cfRule>
    <cfRule type="cellIs" dxfId="4020" priority="4484" stopIfTrue="1" operator="equal">
      <formula>"E"</formula>
    </cfRule>
    <cfRule type="cellIs" dxfId="4019" priority="4485" stopIfTrue="1" operator="equal">
      <formula>"P"</formula>
    </cfRule>
  </conditionalFormatting>
  <conditionalFormatting sqref="AI242:AQ242 O242:AD242 O232:AD232 O234:AD234 O236:AD236 O238:AD238">
    <cfRule type="cellIs" dxfId="4018" priority="4476" stopIfTrue="1" operator="equal">
      <formula>"e"</formula>
    </cfRule>
    <cfRule type="cellIs" dxfId="4017" priority="4477" stopIfTrue="1" operator="equal">
      <formula>"p"</formula>
    </cfRule>
    <cfRule type="cellIs" dxfId="4016" priority="4478" stopIfTrue="1" operator="equal">
      <formula>"e"</formula>
    </cfRule>
  </conditionalFormatting>
  <conditionalFormatting sqref="T241:U241 O233:AD233 O235:AD235 O237:AD237 Y241:AD241 O239:AD239">
    <cfRule type="cellIs" dxfId="4015" priority="4479" stopIfTrue="1" operator="equal">
      <formula>"E"</formula>
    </cfRule>
    <cfRule type="cellIs" dxfId="4014" priority="4480" stopIfTrue="1" operator="equal">
      <formula>"P"</formula>
    </cfRule>
  </conditionalFormatting>
  <conditionalFormatting sqref="AI242:AQ242 T241:U241 O242:X242 O232:AD239 Y241:AD242">
    <cfRule type="cellIs" dxfId="4013" priority="4471" stopIfTrue="1" operator="equal">
      <formula>"P"</formula>
    </cfRule>
    <cfRule type="cellIs" dxfId="4012" priority="4472" stopIfTrue="1" operator="equal">
      <formula>"E"</formula>
    </cfRule>
    <cfRule type="cellIs" dxfId="4011" priority="4473" stopIfTrue="1" operator="equal">
      <formula>"P"</formula>
    </cfRule>
    <cfRule type="cellIs" dxfId="4010" priority="4474" stopIfTrue="1" operator="equal">
      <formula>"E"</formula>
    </cfRule>
    <cfRule type="cellIs" dxfId="4009" priority="4475" stopIfTrue="1" operator="equal">
      <formula>"P"</formula>
    </cfRule>
  </conditionalFormatting>
  <conditionalFormatting sqref="AI242">
    <cfRule type="cellIs" dxfId="4008" priority="4468" stopIfTrue="1" operator="equal">
      <formula>"e"</formula>
    </cfRule>
    <cfRule type="cellIs" dxfId="4007" priority="4469" stopIfTrue="1" operator="equal">
      <formula>"p"</formula>
    </cfRule>
    <cfRule type="cellIs" dxfId="4006" priority="4470" stopIfTrue="1" operator="equal">
      <formula>"e"</formula>
    </cfRule>
  </conditionalFormatting>
  <conditionalFormatting sqref="AE242 AG242:AH242">
    <cfRule type="cellIs" dxfId="4005" priority="4465" stopIfTrue="1" operator="equal">
      <formula>"e"</formula>
    </cfRule>
    <cfRule type="cellIs" dxfId="4004" priority="4466" stopIfTrue="1" operator="equal">
      <formula>"p"</formula>
    </cfRule>
    <cfRule type="cellIs" dxfId="4003" priority="4467" stopIfTrue="1" operator="equal">
      <formula>"e"</formula>
    </cfRule>
  </conditionalFormatting>
  <conditionalFormatting sqref="AE242 AG242:AH242">
    <cfRule type="cellIs" dxfId="4002" priority="4460" stopIfTrue="1" operator="equal">
      <formula>"P"</formula>
    </cfRule>
    <cfRule type="cellIs" dxfId="4001" priority="4461" stopIfTrue="1" operator="equal">
      <formula>"E"</formula>
    </cfRule>
    <cfRule type="cellIs" dxfId="4000" priority="4462" stopIfTrue="1" operator="equal">
      <formula>"P"</formula>
    </cfRule>
    <cfRule type="cellIs" dxfId="3999" priority="4463" stopIfTrue="1" operator="equal">
      <formula>"E"</formula>
    </cfRule>
    <cfRule type="cellIs" dxfId="3998" priority="4464" stopIfTrue="1" operator="equal">
      <formula>"P"</formula>
    </cfRule>
  </conditionalFormatting>
  <conditionalFormatting sqref="AK232:AQ232">
    <cfRule type="cellIs" dxfId="3997" priority="4393" stopIfTrue="1" operator="equal">
      <formula>"e"</formula>
    </cfRule>
    <cfRule type="cellIs" dxfId="3996" priority="4394" stopIfTrue="1" operator="equal">
      <formula>"p"</formula>
    </cfRule>
    <cfRule type="cellIs" dxfId="3995" priority="4395" stopIfTrue="1" operator="equal">
      <formula>"e"</formula>
    </cfRule>
  </conditionalFormatting>
  <conditionalFormatting sqref="AR242:AU242">
    <cfRule type="cellIs" dxfId="3994" priority="4457" stopIfTrue="1" operator="equal">
      <formula>"e"</formula>
    </cfRule>
    <cfRule type="cellIs" dxfId="3993" priority="4458" stopIfTrue="1" operator="equal">
      <formula>"p"</formula>
    </cfRule>
    <cfRule type="cellIs" dxfId="3992" priority="4459" stopIfTrue="1" operator="equal">
      <formula>"e"</formula>
    </cfRule>
  </conditionalFormatting>
  <conditionalFormatting sqref="AR242:AU242">
    <cfRule type="cellIs" dxfId="3991" priority="4452" stopIfTrue="1" operator="equal">
      <formula>"P"</formula>
    </cfRule>
    <cfRule type="cellIs" dxfId="3990" priority="4453" stopIfTrue="1" operator="equal">
      <formula>"E"</formula>
    </cfRule>
    <cfRule type="cellIs" dxfId="3989" priority="4454" stopIfTrue="1" operator="equal">
      <formula>"P"</formula>
    </cfRule>
    <cfRule type="cellIs" dxfId="3988" priority="4455" stopIfTrue="1" operator="equal">
      <formula>"E"</formula>
    </cfRule>
    <cfRule type="cellIs" dxfId="3987" priority="4456" stopIfTrue="1" operator="equal">
      <formula>"P"</formula>
    </cfRule>
  </conditionalFormatting>
  <conditionalFormatting sqref="AR236:AU236">
    <cfRule type="cellIs" dxfId="3986" priority="4273" stopIfTrue="1" operator="equal">
      <formula>"e"</formula>
    </cfRule>
    <cfRule type="cellIs" dxfId="3985" priority="4274" stopIfTrue="1" operator="equal">
      <formula>"p"</formula>
    </cfRule>
    <cfRule type="cellIs" dxfId="3984" priority="4275" stopIfTrue="1" operator="equal">
      <formula>"e"</formula>
    </cfRule>
  </conditionalFormatting>
  <conditionalFormatting sqref="O241:S241 AI241:AQ241 V241:W241">
    <cfRule type="cellIs" dxfId="3983" priority="4450" stopIfTrue="1" operator="equal">
      <formula>"E"</formula>
    </cfRule>
    <cfRule type="cellIs" dxfId="3982" priority="4451" stopIfTrue="1" operator="equal">
      <formula>"P"</formula>
    </cfRule>
  </conditionalFormatting>
  <conditionalFormatting sqref="AI241:AQ241 O241:S241 V241:W241">
    <cfRule type="cellIs" dxfId="3981" priority="4442" stopIfTrue="1" operator="equal">
      <formula>"P"</formula>
    </cfRule>
    <cfRule type="cellIs" dxfId="3980" priority="4443" stopIfTrue="1" operator="equal">
      <formula>"E"</formula>
    </cfRule>
    <cfRule type="cellIs" dxfId="3979" priority="4444" stopIfTrue="1" operator="equal">
      <formula>"P"</formula>
    </cfRule>
    <cfRule type="cellIs" dxfId="3978" priority="4445" stopIfTrue="1" operator="equal">
      <formula>"E"</formula>
    </cfRule>
    <cfRule type="cellIs" dxfId="3977" priority="4446" stopIfTrue="1" operator="equal">
      <formula>"P"</formula>
    </cfRule>
  </conditionalFormatting>
  <conditionalFormatting sqref="O418:AA418">
    <cfRule type="cellIs" dxfId="3976" priority="3868" stopIfTrue="1" operator="equal">
      <formula>"e"</formula>
    </cfRule>
    <cfRule type="cellIs" dxfId="3975" priority="3869" stopIfTrue="1" operator="equal">
      <formula>"p"</formula>
    </cfRule>
    <cfRule type="cellIs" dxfId="3974" priority="3870" stopIfTrue="1" operator="equal">
      <formula>"e"</formula>
    </cfRule>
  </conditionalFormatting>
  <conditionalFormatting sqref="AE241:AH241">
    <cfRule type="cellIs" dxfId="3973" priority="4422" stopIfTrue="1" operator="equal">
      <formula>"E"</formula>
    </cfRule>
    <cfRule type="cellIs" dxfId="3972" priority="4423" stopIfTrue="1" operator="equal">
      <formula>"P"</formula>
    </cfRule>
  </conditionalFormatting>
  <conditionalFormatting sqref="AE241:AH241">
    <cfRule type="cellIs" dxfId="3971" priority="4414" stopIfTrue="1" operator="equal">
      <formula>"P"</formula>
    </cfRule>
    <cfRule type="cellIs" dxfId="3970" priority="4415" stopIfTrue="1" operator="equal">
      <formula>"E"</formula>
    </cfRule>
    <cfRule type="cellIs" dxfId="3969" priority="4416" stopIfTrue="1" operator="equal">
      <formula>"P"</formula>
    </cfRule>
    <cfRule type="cellIs" dxfId="3968" priority="4417" stopIfTrue="1" operator="equal">
      <formula>"E"</formula>
    </cfRule>
    <cfRule type="cellIs" dxfId="3967" priority="4418" stopIfTrue="1" operator="equal">
      <formula>"P"</formula>
    </cfRule>
  </conditionalFormatting>
  <conditionalFormatting sqref="AR241:AU241">
    <cfRule type="cellIs" dxfId="3966" priority="4409" stopIfTrue="1" operator="equal">
      <formula>"E"</formula>
    </cfRule>
    <cfRule type="cellIs" dxfId="3965" priority="4410" stopIfTrue="1" operator="equal">
      <formula>"P"</formula>
    </cfRule>
  </conditionalFormatting>
  <conditionalFormatting sqref="AR241:AU241">
    <cfRule type="cellIs" dxfId="3964" priority="4401" stopIfTrue="1" operator="equal">
      <formula>"P"</formula>
    </cfRule>
    <cfRule type="cellIs" dxfId="3963" priority="4402" stopIfTrue="1" operator="equal">
      <formula>"E"</formula>
    </cfRule>
    <cfRule type="cellIs" dxfId="3962" priority="4403" stopIfTrue="1" operator="equal">
      <formula>"P"</formula>
    </cfRule>
    <cfRule type="cellIs" dxfId="3961" priority="4404" stopIfTrue="1" operator="equal">
      <formula>"E"</formula>
    </cfRule>
    <cfRule type="cellIs" dxfId="3960" priority="4405" stopIfTrue="1" operator="equal">
      <formula>"P"</formula>
    </cfRule>
  </conditionalFormatting>
  <conditionalFormatting sqref="AK234:AQ234">
    <cfRule type="cellIs" dxfId="3959" priority="4355" stopIfTrue="1" operator="equal">
      <formula>"e"</formula>
    </cfRule>
    <cfRule type="cellIs" dxfId="3958" priority="4356" stopIfTrue="1" operator="equal">
      <formula>"p"</formula>
    </cfRule>
    <cfRule type="cellIs" dxfId="3957" priority="4357" stopIfTrue="1" operator="equal">
      <formula>"e"</formula>
    </cfRule>
  </conditionalFormatting>
  <conditionalFormatting sqref="AI233:AQ233 AK232:AQ232">
    <cfRule type="cellIs" dxfId="3956" priority="4388" stopIfTrue="1" operator="equal">
      <formula>"P"</formula>
    </cfRule>
    <cfRule type="cellIs" dxfId="3955" priority="4389" stopIfTrue="1" operator="equal">
      <formula>"E"</formula>
    </cfRule>
    <cfRule type="cellIs" dxfId="3954" priority="4390" stopIfTrue="1" operator="equal">
      <formula>"P"</formula>
    </cfRule>
    <cfRule type="cellIs" dxfId="3953" priority="4391" stopIfTrue="1" operator="equal">
      <formula>"E"</formula>
    </cfRule>
    <cfRule type="cellIs" dxfId="3952" priority="4392" stopIfTrue="1" operator="equal">
      <formula>"P"</formula>
    </cfRule>
  </conditionalFormatting>
  <conditionalFormatting sqref="AE232:AH232">
    <cfRule type="cellIs" dxfId="3951" priority="4383" stopIfTrue="1" operator="equal">
      <formula>"e"</formula>
    </cfRule>
    <cfRule type="cellIs" dxfId="3950" priority="4384" stopIfTrue="1" operator="equal">
      <formula>"p"</formula>
    </cfRule>
    <cfRule type="cellIs" dxfId="3949" priority="4385" stopIfTrue="1" operator="equal">
      <formula>"e"</formula>
    </cfRule>
  </conditionalFormatting>
  <conditionalFormatting sqref="AE233:AH233">
    <cfRule type="cellIs" dxfId="3948" priority="4386" stopIfTrue="1" operator="equal">
      <formula>"E"</formula>
    </cfRule>
    <cfRule type="cellIs" dxfId="3947" priority="4387" stopIfTrue="1" operator="equal">
      <formula>"P"</formula>
    </cfRule>
  </conditionalFormatting>
  <conditionalFormatting sqref="AE232:AH233">
    <cfRule type="cellIs" dxfId="3946" priority="4378" stopIfTrue="1" operator="equal">
      <formula>"P"</formula>
    </cfRule>
    <cfRule type="cellIs" dxfId="3945" priority="4379" stopIfTrue="1" operator="equal">
      <formula>"E"</formula>
    </cfRule>
    <cfRule type="cellIs" dxfId="3944" priority="4380" stopIfTrue="1" operator="equal">
      <formula>"P"</formula>
    </cfRule>
    <cfRule type="cellIs" dxfId="3943" priority="4381" stopIfTrue="1" operator="equal">
      <formula>"E"</formula>
    </cfRule>
    <cfRule type="cellIs" dxfId="3942" priority="4382" stopIfTrue="1" operator="equal">
      <formula>"P"</formula>
    </cfRule>
  </conditionalFormatting>
  <conditionalFormatting sqref="AR232:AU232">
    <cfRule type="cellIs" dxfId="3941" priority="4373" stopIfTrue="1" operator="equal">
      <formula>"e"</formula>
    </cfRule>
    <cfRule type="cellIs" dxfId="3940" priority="4374" stopIfTrue="1" operator="equal">
      <formula>"p"</formula>
    </cfRule>
    <cfRule type="cellIs" dxfId="3939" priority="4375" stopIfTrue="1" operator="equal">
      <formula>"e"</formula>
    </cfRule>
  </conditionalFormatting>
  <conditionalFormatting sqref="AR233:AU233">
    <cfRule type="cellIs" dxfId="3938" priority="4376" stopIfTrue="1" operator="equal">
      <formula>"E"</formula>
    </cfRule>
    <cfRule type="cellIs" dxfId="3937" priority="4377" stopIfTrue="1" operator="equal">
      <formula>"P"</formula>
    </cfRule>
  </conditionalFormatting>
  <conditionalFormatting sqref="AR232:AU233">
    <cfRule type="cellIs" dxfId="3936" priority="4368" stopIfTrue="1" operator="equal">
      <formula>"P"</formula>
    </cfRule>
    <cfRule type="cellIs" dxfId="3935" priority="4369" stopIfTrue="1" operator="equal">
      <formula>"E"</formula>
    </cfRule>
    <cfRule type="cellIs" dxfId="3934" priority="4370" stopIfTrue="1" operator="equal">
      <formula>"P"</formula>
    </cfRule>
    <cfRule type="cellIs" dxfId="3933" priority="4371" stopIfTrue="1" operator="equal">
      <formula>"E"</formula>
    </cfRule>
    <cfRule type="cellIs" dxfId="3932" priority="4372" stopIfTrue="1" operator="equal">
      <formula>"P"</formula>
    </cfRule>
  </conditionalFormatting>
  <conditionalFormatting sqref="AI232:AJ232">
    <cfRule type="cellIs" dxfId="3931" priority="4365" stopIfTrue="1" operator="equal">
      <formula>"e"</formula>
    </cfRule>
    <cfRule type="cellIs" dxfId="3930" priority="4366" stopIfTrue="1" operator="equal">
      <formula>"p"</formula>
    </cfRule>
    <cfRule type="cellIs" dxfId="3929" priority="4367" stopIfTrue="1" operator="equal">
      <formula>"e"</formula>
    </cfRule>
  </conditionalFormatting>
  <conditionalFormatting sqref="AI232:AJ232">
    <cfRule type="cellIs" dxfId="3928" priority="4360" stopIfTrue="1" operator="equal">
      <formula>"P"</formula>
    </cfRule>
    <cfRule type="cellIs" dxfId="3927" priority="4361" stopIfTrue="1" operator="equal">
      <formula>"E"</formula>
    </cfRule>
    <cfRule type="cellIs" dxfId="3926" priority="4362" stopIfTrue="1" operator="equal">
      <formula>"P"</formula>
    </cfRule>
    <cfRule type="cellIs" dxfId="3925" priority="4363" stopIfTrue="1" operator="equal">
      <formula>"E"</formula>
    </cfRule>
    <cfRule type="cellIs" dxfId="3924" priority="4364" stopIfTrue="1" operator="equal">
      <formula>"P"</formula>
    </cfRule>
  </conditionalFormatting>
  <conditionalFormatting sqref="AI235:AQ235">
    <cfRule type="cellIs" dxfId="3923" priority="4358" stopIfTrue="1" operator="equal">
      <formula>"E"</formula>
    </cfRule>
    <cfRule type="cellIs" dxfId="3922" priority="4359" stopIfTrue="1" operator="equal">
      <formula>"P"</formula>
    </cfRule>
  </conditionalFormatting>
  <conditionalFormatting sqref="AI235:AQ235 AK234:AQ234">
    <cfRule type="cellIs" dxfId="3921" priority="4350" stopIfTrue="1" operator="equal">
      <formula>"P"</formula>
    </cfRule>
    <cfRule type="cellIs" dxfId="3920" priority="4351" stopIfTrue="1" operator="equal">
      <formula>"E"</formula>
    </cfRule>
    <cfRule type="cellIs" dxfId="3919" priority="4352" stopIfTrue="1" operator="equal">
      <formula>"P"</formula>
    </cfRule>
    <cfRule type="cellIs" dxfId="3918" priority="4353" stopIfTrue="1" operator="equal">
      <formula>"E"</formula>
    </cfRule>
    <cfRule type="cellIs" dxfId="3917" priority="4354" stopIfTrue="1" operator="equal">
      <formula>"P"</formula>
    </cfRule>
  </conditionalFormatting>
  <conditionalFormatting sqref="AE234:AH234">
    <cfRule type="cellIs" dxfId="3916" priority="4345" stopIfTrue="1" operator="equal">
      <formula>"e"</formula>
    </cfRule>
    <cfRule type="cellIs" dxfId="3915" priority="4346" stopIfTrue="1" operator="equal">
      <formula>"p"</formula>
    </cfRule>
    <cfRule type="cellIs" dxfId="3914" priority="4347" stopIfTrue="1" operator="equal">
      <formula>"e"</formula>
    </cfRule>
  </conditionalFormatting>
  <conditionalFormatting sqref="AE235:AH235">
    <cfRule type="cellIs" dxfId="3913" priority="4348" stopIfTrue="1" operator="equal">
      <formula>"E"</formula>
    </cfRule>
    <cfRule type="cellIs" dxfId="3912" priority="4349" stopIfTrue="1" operator="equal">
      <formula>"P"</formula>
    </cfRule>
  </conditionalFormatting>
  <conditionalFormatting sqref="AE234:AH235">
    <cfRule type="cellIs" dxfId="3911" priority="4340" stopIfTrue="1" operator="equal">
      <formula>"P"</formula>
    </cfRule>
    <cfRule type="cellIs" dxfId="3910" priority="4341" stopIfTrue="1" operator="equal">
      <formula>"E"</formula>
    </cfRule>
    <cfRule type="cellIs" dxfId="3909" priority="4342" stopIfTrue="1" operator="equal">
      <formula>"P"</formula>
    </cfRule>
    <cfRule type="cellIs" dxfId="3908" priority="4343" stopIfTrue="1" operator="equal">
      <formula>"E"</formula>
    </cfRule>
    <cfRule type="cellIs" dxfId="3907" priority="4344" stopIfTrue="1" operator="equal">
      <formula>"P"</formula>
    </cfRule>
  </conditionalFormatting>
  <conditionalFormatting sqref="AR234:AU234">
    <cfRule type="cellIs" dxfId="3906" priority="4335" stopIfTrue="1" operator="equal">
      <formula>"e"</formula>
    </cfRule>
    <cfRule type="cellIs" dxfId="3905" priority="4336" stopIfTrue="1" operator="equal">
      <formula>"p"</formula>
    </cfRule>
    <cfRule type="cellIs" dxfId="3904" priority="4337" stopIfTrue="1" operator="equal">
      <formula>"e"</formula>
    </cfRule>
  </conditionalFormatting>
  <conditionalFormatting sqref="AR235:AU235">
    <cfRule type="cellIs" dxfId="3903" priority="4338" stopIfTrue="1" operator="equal">
      <formula>"E"</formula>
    </cfRule>
    <cfRule type="cellIs" dxfId="3902" priority="4339" stopIfTrue="1" operator="equal">
      <formula>"P"</formula>
    </cfRule>
  </conditionalFormatting>
  <conditionalFormatting sqref="AR234:AU235">
    <cfRule type="cellIs" dxfId="3901" priority="4330" stopIfTrue="1" operator="equal">
      <formula>"P"</formula>
    </cfRule>
    <cfRule type="cellIs" dxfId="3900" priority="4331" stopIfTrue="1" operator="equal">
      <formula>"E"</formula>
    </cfRule>
    <cfRule type="cellIs" dxfId="3899" priority="4332" stopIfTrue="1" operator="equal">
      <formula>"P"</formula>
    </cfRule>
    <cfRule type="cellIs" dxfId="3898" priority="4333" stopIfTrue="1" operator="equal">
      <formula>"E"</formula>
    </cfRule>
    <cfRule type="cellIs" dxfId="3897" priority="4334" stopIfTrue="1" operator="equal">
      <formula>"P"</formula>
    </cfRule>
  </conditionalFormatting>
  <conditionalFormatting sqref="AI234:AJ234">
    <cfRule type="cellIs" dxfId="3896" priority="4327" stopIfTrue="1" operator="equal">
      <formula>"e"</formula>
    </cfRule>
    <cfRule type="cellIs" dxfId="3895" priority="4328" stopIfTrue="1" operator="equal">
      <formula>"p"</formula>
    </cfRule>
    <cfRule type="cellIs" dxfId="3894" priority="4329" stopIfTrue="1" operator="equal">
      <formula>"e"</formula>
    </cfRule>
  </conditionalFormatting>
  <conditionalFormatting sqref="AI234:AJ234">
    <cfRule type="cellIs" dxfId="3893" priority="4322" stopIfTrue="1" operator="equal">
      <formula>"P"</formula>
    </cfRule>
    <cfRule type="cellIs" dxfId="3892" priority="4323" stopIfTrue="1" operator="equal">
      <formula>"E"</formula>
    </cfRule>
    <cfRule type="cellIs" dxfId="3891" priority="4324" stopIfTrue="1" operator="equal">
      <formula>"P"</formula>
    </cfRule>
    <cfRule type="cellIs" dxfId="3890" priority="4325" stopIfTrue="1" operator="equal">
      <formula>"E"</formula>
    </cfRule>
    <cfRule type="cellIs" dxfId="3889" priority="4326" stopIfTrue="1" operator="equal">
      <formula>"P"</formula>
    </cfRule>
  </conditionalFormatting>
  <conditionalFormatting sqref="AI236:AQ236">
    <cfRule type="cellIs" dxfId="3888" priority="4317" stopIfTrue="1" operator="equal">
      <formula>"e"</formula>
    </cfRule>
    <cfRule type="cellIs" dxfId="3887" priority="4318" stopIfTrue="1" operator="equal">
      <formula>"p"</formula>
    </cfRule>
    <cfRule type="cellIs" dxfId="3886" priority="4319" stopIfTrue="1" operator="equal">
      <formula>"e"</formula>
    </cfRule>
  </conditionalFormatting>
  <conditionalFormatting sqref="AI237:AQ237">
    <cfRule type="cellIs" dxfId="3885" priority="4320" stopIfTrue="1" operator="equal">
      <formula>"E"</formula>
    </cfRule>
    <cfRule type="cellIs" dxfId="3884" priority="4321" stopIfTrue="1" operator="equal">
      <formula>"P"</formula>
    </cfRule>
  </conditionalFormatting>
  <conditionalFormatting sqref="AI236:AQ237">
    <cfRule type="cellIs" dxfId="3883" priority="4312" stopIfTrue="1" operator="equal">
      <formula>"P"</formula>
    </cfRule>
    <cfRule type="cellIs" dxfId="3882" priority="4313" stopIfTrue="1" operator="equal">
      <formula>"E"</formula>
    </cfRule>
    <cfRule type="cellIs" dxfId="3881" priority="4314" stopIfTrue="1" operator="equal">
      <formula>"P"</formula>
    </cfRule>
    <cfRule type="cellIs" dxfId="3880" priority="4315" stopIfTrue="1" operator="equal">
      <formula>"E"</formula>
    </cfRule>
    <cfRule type="cellIs" dxfId="3879" priority="4316" stopIfTrue="1" operator="equal">
      <formula>"P"</formula>
    </cfRule>
  </conditionalFormatting>
  <conditionalFormatting sqref="R236">
    <cfRule type="cellIs" dxfId="3878" priority="4309" stopIfTrue="1" operator="equal">
      <formula>"e"</formula>
    </cfRule>
    <cfRule type="cellIs" dxfId="3877" priority="4310" stopIfTrue="1" operator="equal">
      <formula>"p"</formula>
    </cfRule>
    <cfRule type="cellIs" dxfId="3876" priority="4311" stopIfTrue="1" operator="equal">
      <formula>"e"</formula>
    </cfRule>
  </conditionalFormatting>
  <conditionalFormatting sqref="W236">
    <cfRule type="cellIs" dxfId="3875" priority="4306" stopIfTrue="1" operator="equal">
      <formula>"e"</formula>
    </cfRule>
    <cfRule type="cellIs" dxfId="3874" priority="4307" stopIfTrue="1" operator="equal">
      <formula>"p"</formula>
    </cfRule>
    <cfRule type="cellIs" dxfId="3873" priority="4308" stopIfTrue="1" operator="equal">
      <formula>"e"</formula>
    </cfRule>
  </conditionalFormatting>
  <conditionalFormatting sqref="AA236">
    <cfRule type="cellIs" dxfId="3872" priority="4303" stopIfTrue="1" operator="equal">
      <formula>"e"</formula>
    </cfRule>
    <cfRule type="cellIs" dxfId="3871" priority="4304" stopIfTrue="1" operator="equal">
      <formula>"p"</formula>
    </cfRule>
    <cfRule type="cellIs" dxfId="3870" priority="4305" stopIfTrue="1" operator="equal">
      <formula>"e"</formula>
    </cfRule>
  </conditionalFormatting>
  <conditionalFormatting sqref="O236:Q236">
    <cfRule type="cellIs" dxfId="3869" priority="4300" stopIfTrue="1" operator="equal">
      <formula>"e"</formula>
    </cfRule>
    <cfRule type="cellIs" dxfId="3868" priority="4301" stopIfTrue="1" operator="equal">
      <formula>"p"</formula>
    </cfRule>
    <cfRule type="cellIs" dxfId="3867" priority="4302" stopIfTrue="1" operator="equal">
      <formula>"e"</formula>
    </cfRule>
  </conditionalFormatting>
  <conditionalFormatting sqref="AI236:AL236">
    <cfRule type="cellIs" dxfId="3866" priority="4297" stopIfTrue="1" operator="equal">
      <formula>"e"</formula>
    </cfRule>
    <cfRule type="cellIs" dxfId="3865" priority="4298" stopIfTrue="1" operator="equal">
      <formula>"p"</formula>
    </cfRule>
    <cfRule type="cellIs" dxfId="3864" priority="4299" stopIfTrue="1" operator="equal">
      <formula>"e"</formula>
    </cfRule>
  </conditionalFormatting>
  <conditionalFormatting sqref="AM236:AQ236">
    <cfRule type="cellIs" dxfId="3863" priority="4294" stopIfTrue="1" operator="equal">
      <formula>"e"</formula>
    </cfRule>
    <cfRule type="cellIs" dxfId="3862" priority="4295" stopIfTrue="1" operator="equal">
      <formula>"p"</formula>
    </cfRule>
    <cfRule type="cellIs" dxfId="3861" priority="4296" stopIfTrue="1" operator="equal">
      <formula>"e"</formula>
    </cfRule>
  </conditionalFormatting>
  <conditionalFormatting sqref="AE236:AH236">
    <cfRule type="cellIs" dxfId="3860" priority="4289" stopIfTrue="1" operator="equal">
      <formula>"e"</formula>
    </cfRule>
    <cfRule type="cellIs" dxfId="3859" priority="4290" stopIfTrue="1" operator="equal">
      <formula>"p"</formula>
    </cfRule>
    <cfRule type="cellIs" dxfId="3858" priority="4291" stopIfTrue="1" operator="equal">
      <formula>"e"</formula>
    </cfRule>
  </conditionalFormatting>
  <conditionalFormatting sqref="AE237:AH237">
    <cfRule type="cellIs" dxfId="3857" priority="4292" stopIfTrue="1" operator="equal">
      <formula>"E"</formula>
    </cfRule>
    <cfRule type="cellIs" dxfId="3856" priority="4293" stopIfTrue="1" operator="equal">
      <formula>"P"</formula>
    </cfRule>
  </conditionalFormatting>
  <conditionalFormatting sqref="AE236:AH237">
    <cfRule type="cellIs" dxfId="3855" priority="4284" stopIfTrue="1" operator="equal">
      <formula>"P"</formula>
    </cfRule>
    <cfRule type="cellIs" dxfId="3854" priority="4285" stopIfTrue="1" operator="equal">
      <formula>"E"</formula>
    </cfRule>
    <cfRule type="cellIs" dxfId="3853" priority="4286" stopIfTrue="1" operator="equal">
      <formula>"P"</formula>
    </cfRule>
    <cfRule type="cellIs" dxfId="3852" priority="4287" stopIfTrue="1" operator="equal">
      <formula>"E"</formula>
    </cfRule>
    <cfRule type="cellIs" dxfId="3851" priority="4288" stopIfTrue="1" operator="equal">
      <formula>"P"</formula>
    </cfRule>
  </conditionalFormatting>
  <conditionalFormatting sqref="AF236">
    <cfRule type="cellIs" dxfId="3850" priority="4281" stopIfTrue="1" operator="equal">
      <formula>"e"</formula>
    </cfRule>
    <cfRule type="cellIs" dxfId="3849" priority="4282" stopIfTrue="1" operator="equal">
      <formula>"p"</formula>
    </cfRule>
    <cfRule type="cellIs" dxfId="3848" priority="4283" stopIfTrue="1" operator="equal">
      <formula>"e"</formula>
    </cfRule>
  </conditionalFormatting>
  <conditionalFormatting sqref="AE236">
    <cfRule type="cellIs" dxfId="3847" priority="4278" stopIfTrue="1" operator="equal">
      <formula>"e"</formula>
    </cfRule>
    <cfRule type="cellIs" dxfId="3846" priority="4279" stopIfTrue="1" operator="equal">
      <formula>"p"</formula>
    </cfRule>
    <cfRule type="cellIs" dxfId="3845" priority="4280" stopIfTrue="1" operator="equal">
      <formula>"e"</formula>
    </cfRule>
  </conditionalFormatting>
  <conditionalFormatting sqref="AR237:AU237">
    <cfRule type="cellIs" dxfId="3844" priority="4276" stopIfTrue="1" operator="equal">
      <formula>"E"</formula>
    </cfRule>
    <cfRule type="cellIs" dxfId="3843" priority="4277" stopIfTrue="1" operator="equal">
      <formula>"P"</formula>
    </cfRule>
  </conditionalFormatting>
  <conditionalFormatting sqref="AR236:AU237">
    <cfRule type="cellIs" dxfId="3842" priority="4268" stopIfTrue="1" operator="equal">
      <formula>"P"</formula>
    </cfRule>
    <cfRule type="cellIs" dxfId="3841" priority="4269" stopIfTrue="1" operator="equal">
      <formula>"E"</formula>
    </cfRule>
    <cfRule type="cellIs" dxfId="3840" priority="4270" stopIfTrue="1" operator="equal">
      <formula>"P"</formula>
    </cfRule>
    <cfRule type="cellIs" dxfId="3839" priority="4271" stopIfTrue="1" operator="equal">
      <formula>"E"</formula>
    </cfRule>
    <cfRule type="cellIs" dxfId="3838" priority="4272" stopIfTrue="1" operator="equal">
      <formula>"P"</formula>
    </cfRule>
  </conditionalFormatting>
  <conditionalFormatting sqref="AR236">
    <cfRule type="cellIs" dxfId="3837" priority="4265" stopIfTrue="1" operator="equal">
      <formula>"e"</formula>
    </cfRule>
    <cfRule type="cellIs" dxfId="3836" priority="4266" stopIfTrue="1" operator="equal">
      <formula>"p"</formula>
    </cfRule>
    <cfRule type="cellIs" dxfId="3835" priority="4267" stopIfTrue="1" operator="equal">
      <formula>"e"</formula>
    </cfRule>
  </conditionalFormatting>
  <conditionalFormatting sqref="AI238:AQ238">
    <cfRule type="cellIs" dxfId="3834" priority="4260" stopIfTrue="1" operator="equal">
      <formula>"e"</formula>
    </cfRule>
    <cfRule type="cellIs" dxfId="3833" priority="4261" stopIfTrue="1" operator="equal">
      <formula>"p"</formula>
    </cfRule>
    <cfRule type="cellIs" dxfId="3832" priority="4262" stopIfTrue="1" operator="equal">
      <formula>"e"</formula>
    </cfRule>
  </conditionalFormatting>
  <conditionalFormatting sqref="AI239:AQ239">
    <cfRule type="cellIs" dxfId="3831" priority="4263" stopIfTrue="1" operator="equal">
      <formula>"E"</formula>
    </cfRule>
    <cfRule type="cellIs" dxfId="3830" priority="4264" stopIfTrue="1" operator="equal">
      <formula>"P"</formula>
    </cfRule>
  </conditionalFormatting>
  <conditionalFormatting sqref="AI238:AQ239">
    <cfRule type="cellIs" dxfId="3829" priority="4255" stopIfTrue="1" operator="equal">
      <formula>"P"</formula>
    </cfRule>
    <cfRule type="cellIs" dxfId="3828" priority="4256" stopIfTrue="1" operator="equal">
      <formula>"E"</formula>
    </cfRule>
    <cfRule type="cellIs" dxfId="3827" priority="4257" stopIfTrue="1" operator="equal">
      <formula>"P"</formula>
    </cfRule>
    <cfRule type="cellIs" dxfId="3826" priority="4258" stopIfTrue="1" operator="equal">
      <formula>"E"</formula>
    </cfRule>
    <cfRule type="cellIs" dxfId="3825" priority="4259" stopIfTrue="1" operator="equal">
      <formula>"P"</formula>
    </cfRule>
  </conditionalFormatting>
  <conditionalFormatting sqref="R238">
    <cfRule type="cellIs" dxfId="3824" priority="4252" stopIfTrue="1" operator="equal">
      <formula>"e"</formula>
    </cfRule>
    <cfRule type="cellIs" dxfId="3823" priority="4253" stopIfTrue="1" operator="equal">
      <formula>"p"</formula>
    </cfRule>
    <cfRule type="cellIs" dxfId="3822" priority="4254" stopIfTrue="1" operator="equal">
      <formula>"e"</formula>
    </cfRule>
  </conditionalFormatting>
  <conditionalFormatting sqref="W238">
    <cfRule type="cellIs" dxfId="3821" priority="4249" stopIfTrue="1" operator="equal">
      <formula>"e"</formula>
    </cfRule>
    <cfRule type="cellIs" dxfId="3820" priority="4250" stopIfTrue="1" operator="equal">
      <formula>"p"</formula>
    </cfRule>
    <cfRule type="cellIs" dxfId="3819" priority="4251" stopIfTrue="1" operator="equal">
      <formula>"e"</formula>
    </cfRule>
  </conditionalFormatting>
  <conditionalFormatting sqref="AA238">
    <cfRule type="cellIs" dxfId="3818" priority="4246" stopIfTrue="1" operator="equal">
      <formula>"e"</formula>
    </cfRule>
    <cfRule type="cellIs" dxfId="3817" priority="4247" stopIfTrue="1" operator="equal">
      <formula>"p"</formula>
    </cfRule>
    <cfRule type="cellIs" dxfId="3816" priority="4248" stopIfTrue="1" operator="equal">
      <formula>"e"</formula>
    </cfRule>
  </conditionalFormatting>
  <conditionalFormatting sqref="O238:Q238">
    <cfRule type="cellIs" dxfId="3815" priority="4243" stopIfTrue="1" operator="equal">
      <formula>"e"</formula>
    </cfRule>
    <cfRule type="cellIs" dxfId="3814" priority="4244" stopIfTrue="1" operator="equal">
      <formula>"p"</formula>
    </cfRule>
    <cfRule type="cellIs" dxfId="3813" priority="4245" stopIfTrue="1" operator="equal">
      <formula>"e"</formula>
    </cfRule>
  </conditionalFormatting>
  <conditionalFormatting sqref="AI238:AL238">
    <cfRule type="cellIs" dxfId="3812" priority="4240" stopIfTrue="1" operator="equal">
      <formula>"e"</formula>
    </cfRule>
    <cfRule type="cellIs" dxfId="3811" priority="4241" stopIfTrue="1" operator="equal">
      <formula>"p"</formula>
    </cfRule>
    <cfRule type="cellIs" dxfId="3810" priority="4242" stopIfTrue="1" operator="equal">
      <formula>"e"</formula>
    </cfRule>
  </conditionalFormatting>
  <conditionalFormatting sqref="AM238:AQ238">
    <cfRule type="cellIs" dxfId="3809" priority="4237" stopIfTrue="1" operator="equal">
      <formula>"e"</formula>
    </cfRule>
    <cfRule type="cellIs" dxfId="3808" priority="4238" stopIfTrue="1" operator="equal">
      <formula>"p"</formula>
    </cfRule>
    <cfRule type="cellIs" dxfId="3807" priority="4239" stopIfTrue="1" operator="equal">
      <formula>"e"</formula>
    </cfRule>
  </conditionalFormatting>
  <conditionalFormatting sqref="AE238:AH238">
    <cfRule type="cellIs" dxfId="3806" priority="4232" stopIfTrue="1" operator="equal">
      <formula>"e"</formula>
    </cfRule>
    <cfRule type="cellIs" dxfId="3805" priority="4233" stopIfTrue="1" operator="equal">
      <formula>"p"</formula>
    </cfRule>
    <cfRule type="cellIs" dxfId="3804" priority="4234" stopIfTrue="1" operator="equal">
      <formula>"e"</formula>
    </cfRule>
  </conditionalFormatting>
  <conditionalFormatting sqref="AE239:AH239">
    <cfRule type="cellIs" dxfId="3803" priority="4235" stopIfTrue="1" operator="equal">
      <formula>"E"</formula>
    </cfRule>
    <cfRule type="cellIs" dxfId="3802" priority="4236" stopIfTrue="1" operator="equal">
      <formula>"P"</formula>
    </cfRule>
  </conditionalFormatting>
  <conditionalFormatting sqref="AE238:AH239">
    <cfRule type="cellIs" dxfId="3801" priority="4227" stopIfTrue="1" operator="equal">
      <formula>"P"</formula>
    </cfRule>
    <cfRule type="cellIs" dxfId="3800" priority="4228" stopIfTrue="1" operator="equal">
      <formula>"E"</formula>
    </cfRule>
    <cfRule type="cellIs" dxfId="3799" priority="4229" stopIfTrue="1" operator="equal">
      <formula>"P"</formula>
    </cfRule>
    <cfRule type="cellIs" dxfId="3798" priority="4230" stopIfTrue="1" operator="equal">
      <formula>"E"</formula>
    </cfRule>
    <cfRule type="cellIs" dxfId="3797" priority="4231" stopIfTrue="1" operator="equal">
      <formula>"P"</formula>
    </cfRule>
  </conditionalFormatting>
  <conditionalFormatting sqref="AF238">
    <cfRule type="cellIs" dxfId="3796" priority="4224" stopIfTrue="1" operator="equal">
      <formula>"e"</formula>
    </cfRule>
    <cfRule type="cellIs" dxfId="3795" priority="4225" stopIfTrue="1" operator="equal">
      <formula>"p"</formula>
    </cfRule>
    <cfRule type="cellIs" dxfId="3794" priority="4226" stopIfTrue="1" operator="equal">
      <formula>"e"</formula>
    </cfRule>
  </conditionalFormatting>
  <conditionalFormatting sqref="AE238">
    <cfRule type="cellIs" dxfId="3793" priority="4221" stopIfTrue="1" operator="equal">
      <formula>"e"</formula>
    </cfRule>
    <cfRule type="cellIs" dxfId="3792" priority="4222" stopIfTrue="1" operator="equal">
      <formula>"p"</formula>
    </cfRule>
    <cfRule type="cellIs" dxfId="3791" priority="4223" stopIfTrue="1" operator="equal">
      <formula>"e"</formula>
    </cfRule>
  </conditionalFormatting>
  <conditionalFormatting sqref="AR238:AU238">
    <cfRule type="cellIs" dxfId="3790" priority="4216" stopIfTrue="1" operator="equal">
      <formula>"e"</formula>
    </cfRule>
    <cfRule type="cellIs" dxfId="3789" priority="4217" stopIfTrue="1" operator="equal">
      <formula>"p"</formula>
    </cfRule>
    <cfRule type="cellIs" dxfId="3788" priority="4218" stopIfTrue="1" operator="equal">
      <formula>"e"</formula>
    </cfRule>
  </conditionalFormatting>
  <conditionalFormatting sqref="AR239:AU239">
    <cfRule type="cellIs" dxfId="3787" priority="4219" stopIfTrue="1" operator="equal">
      <formula>"E"</formula>
    </cfRule>
    <cfRule type="cellIs" dxfId="3786" priority="4220" stopIfTrue="1" operator="equal">
      <formula>"P"</formula>
    </cfRule>
  </conditionalFormatting>
  <conditionalFormatting sqref="AR238:AU239">
    <cfRule type="cellIs" dxfId="3785" priority="4211" stopIfTrue="1" operator="equal">
      <formula>"P"</formula>
    </cfRule>
    <cfRule type="cellIs" dxfId="3784" priority="4212" stopIfTrue="1" operator="equal">
      <formula>"E"</formula>
    </cfRule>
    <cfRule type="cellIs" dxfId="3783" priority="4213" stopIfTrue="1" operator="equal">
      <formula>"P"</formula>
    </cfRule>
    <cfRule type="cellIs" dxfId="3782" priority="4214" stopIfTrue="1" operator="equal">
      <formula>"E"</formula>
    </cfRule>
    <cfRule type="cellIs" dxfId="3781" priority="4215" stopIfTrue="1" operator="equal">
      <formula>"P"</formula>
    </cfRule>
  </conditionalFormatting>
  <conditionalFormatting sqref="AR238">
    <cfRule type="cellIs" dxfId="3780" priority="4208" stopIfTrue="1" operator="equal">
      <formula>"e"</formula>
    </cfRule>
    <cfRule type="cellIs" dxfId="3779" priority="4209" stopIfTrue="1" operator="equal">
      <formula>"p"</formula>
    </cfRule>
    <cfRule type="cellIs" dxfId="3778" priority="4210" stopIfTrue="1" operator="equal">
      <formula>"e"</formula>
    </cfRule>
  </conditionalFormatting>
  <conditionalFormatting sqref="BA422">
    <cfRule type="cellIs" dxfId="3777" priority="3640" stopIfTrue="1" operator="equal">
      <formula>"e"</formula>
    </cfRule>
    <cfRule type="cellIs" dxfId="3776" priority="3641" stopIfTrue="1" operator="equal">
      <formula>"p"</formula>
    </cfRule>
    <cfRule type="cellIs" dxfId="3775" priority="3642" stopIfTrue="1" operator="equal">
      <formula>"e"</formula>
    </cfRule>
  </conditionalFormatting>
  <conditionalFormatting sqref="AF424:AM424 BE424:BL424">
    <cfRule type="cellIs" dxfId="3774" priority="3620" stopIfTrue="1" operator="equal">
      <formula>"e"</formula>
    </cfRule>
    <cfRule type="cellIs" dxfId="3773" priority="3621" stopIfTrue="1" operator="equal">
      <formula>"p"</formula>
    </cfRule>
    <cfRule type="cellIs" dxfId="3772" priority="3622" stopIfTrue="1" operator="equal">
      <formula>"e"</formula>
    </cfRule>
  </conditionalFormatting>
  <conditionalFormatting sqref="BE424:BL425 AF425:AN425 AF424:AM424">
    <cfRule type="cellIs" dxfId="3771" priority="3615" stopIfTrue="1" operator="equal">
      <formula>"P"</formula>
    </cfRule>
    <cfRule type="cellIs" dxfId="3770" priority="3616" stopIfTrue="1" operator="equal">
      <formula>"E"</formula>
    </cfRule>
    <cfRule type="cellIs" dxfId="3769" priority="3617" stopIfTrue="1" operator="equal">
      <formula>"P"</formula>
    </cfRule>
    <cfRule type="cellIs" dxfId="3768" priority="3618" stopIfTrue="1" operator="equal">
      <formula>"E"</formula>
    </cfRule>
    <cfRule type="cellIs" dxfId="3767" priority="3619" stopIfTrue="1" operator="equal">
      <formula>"P"</formula>
    </cfRule>
  </conditionalFormatting>
  <conditionalFormatting sqref="AF242">
    <cfRule type="cellIs" dxfId="3766" priority="4168" stopIfTrue="1" operator="equal">
      <formula>"e"</formula>
    </cfRule>
    <cfRule type="cellIs" dxfId="3765" priority="4169" stopIfTrue="1" operator="equal">
      <formula>"p"</formula>
    </cfRule>
    <cfRule type="cellIs" dxfId="3764" priority="4170" stopIfTrue="1" operator="equal">
      <formula>"e"</formula>
    </cfRule>
  </conditionalFormatting>
  <conditionalFormatting sqref="AF242">
    <cfRule type="cellIs" dxfId="3763" priority="4163" stopIfTrue="1" operator="equal">
      <formula>"P"</formula>
    </cfRule>
    <cfRule type="cellIs" dxfId="3762" priority="4164" stopIfTrue="1" operator="equal">
      <formula>"E"</formula>
    </cfRule>
    <cfRule type="cellIs" dxfId="3761" priority="4165" stopIfTrue="1" operator="equal">
      <formula>"P"</formula>
    </cfRule>
    <cfRule type="cellIs" dxfId="3760" priority="4166" stopIfTrue="1" operator="equal">
      <formula>"E"</formula>
    </cfRule>
    <cfRule type="cellIs" dxfId="3759" priority="4167" stopIfTrue="1" operator="equal">
      <formula>"P"</formula>
    </cfRule>
  </conditionalFormatting>
  <conditionalFormatting sqref="X241">
    <cfRule type="cellIs" dxfId="3758" priority="4156" stopIfTrue="1" operator="equal">
      <formula>"P"</formula>
    </cfRule>
    <cfRule type="cellIs" dxfId="3757" priority="4157" stopIfTrue="1" operator="equal">
      <formula>"E"</formula>
    </cfRule>
    <cfRule type="cellIs" dxfId="3756" priority="4158" stopIfTrue="1" operator="equal">
      <formula>"P"</formula>
    </cfRule>
    <cfRule type="cellIs" dxfId="3755" priority="4159" stopIfTrue="1" operator="equal">
      <formula>"E"</formula>
    </cfRule>
    <cfRule type="cellIs" dxfId="3754" priority="4160" stopIfTrue="1" operator="equal">
      <formula>"P"</formula>
    </cfRule>
  </conditionalFormatting>
  <conditionalFormatting sqref="X241">
    <cfRule type="cellIs" dxfId="3753" priority="4161" stopIfTrue="1" operator="equal">
      <formula>"E"</formula>
    </cfRule>
    <cfRule type="cellIs" dxfId="3752" priority="4162" stopIfTrue="1" operator="equal">
      <formula>"P"</formula>
    </cfRule>
  </conditionalFormatting>
  <conditionalFormatting sqref="BA242:BL242 BA236:BL236 BA238:BL238">
    <cfRule type="cellIs" dxfId="3751" priority="4151" stopIfTrue="1" operator="equal">
      <formula>"e"</formula>
    </cfRule>
    <cfRule type="cellIs" dxfId="3750" priority="4152" stopIfTrue="1" operator="equal">
      <formula>"p"</formula>
    </cfRule>
    <cfRule type="cellIs" dxfId="3749" priority="4153" stopIfTrue="1" operator="equal">
      <formula>"e"</formula>
    </cfRule>
  </conditionalFormatting>
  <conditionalFormatting sqref="BA241:BL241 BA233:BD233 BA235:BD235 BA237:BL237 BA239:BL239">
    <cfRule type="cellIs" dxfId="3748" priority="4154" stopIfTrue="1" operator="equal">
      <formula>"E"</formula>
    </cfRule>
    <cfRule type="cellIs" dxfId="3747" priority="4155" stopIfTrue="1" operator="equal">
      <formula>"P"</formula>
    </cfRule>
  </conditionalFormatting>
  <conditionalFormatting sqref="BA233:BD233 BA235:BD235 BA236:BL239 BA241:BL242">
    <cfRule type="cellIs" dxfId="3746" priority="4146" stopIfTrue="1" operator="equal">
      <formula>"P"</formula>
    </cfRule>
    <cfRule type="cellIs" dxfId="3745" priority="4147" stopIfTrue="1" operator="equal">
      <formula>"E"</formula>
    </cfRule>
    <cfRule type="cellIs" dxfId="3744" priority="4148" stopIfTrue="1" operator="equal">
      <formula>"P"</formula>
    </cfRule>
    <cfRule type="cellIs" dxfId="3743" priority="4149" stopIfTrue="1" operator="equal">
      <formula>"E"</formula>
    </cfRule>
    <cfRule type="cellIs" dxfId="3742" priority="4150" stopIfTrue="1" operator="equal">
      <formula>"P"</formula>
    </cfRule>
  </conditionalFormatting>
  <conditionalFormatting sqref="AW242:AZ242">
    <cfRule type="cellIs" dxfId="3741" priority="4143" stopIfTrue="1" operator="equal">
      <formula>"e"</formula>
    </cfRule>
    <cfRule type="cellIs" dxfId="3740" priority="4144" stopIfTrue="1" operator="equal">
      <formula>"p"</formula>
    </cfRule>
    <cfRule type="cellIs" dxfId="3739" priority="4145" stopIfTrue="1" operator="equal">
      <formula>"e"</formula>
    </cfRule>
  </conditionalFormatting>
  <conditionalFormatting sqref="AW242:AZ242">
    <cfRule type="cellIs" dxfId="3738" priority="4138" stopIfTrue="1" operator="equal">
      <formula>"P"</formula>
    </cfRule>
    <cfRule type="cellIs" dxfId="3737" priority="4139" stopIfTrue="1" operator="equal">
      <formula>"E"</formula>
    </cfRule>
    <cfRule type="cellIs" dxfId="3736" priority="4140" stopIfTrue="1" operator="equal">
      <formula>"P"</formula>
    </cfRule>
    <cfRule type="cellIs" dxfId="3735" priority="4141" stopIfTrue="1" operator="equal">
      <formula>"E"</formula>
    </cfRule>
    <cfRule type="cellIs" dxfId="3734" priority="4142" stopIfTrue="1" operator="equal">
      <formula>"P"</formula>
    </cfRule>
  </conditionalFormatting>
  <conditionalFormatting sqref="BE235:BG235">
    <cfRule type="cellIs" dxfId="3733" priority="4018" stopIfTrue="1" operator="equal">
      <formula>"E"</formula>
    </cfRule>
    <cfRule type="cellIs" dxfId="3732" priority="4019" stopIfTrue="1" operator="equal">
      <formula>"P"</formula>
    </cfRule>
  </conditionalFormatting>
  <conditionalFormatting sqref="BA232:BC232">
    <cfRule type="cellIs" dxfId="3731" priority="4092" stopIfTrue="1" operator="equal">
      <formula>"e"</formula>
    </cfRule>
    <cfRule type="cellIs" dxfId="3730" priority="4093" stopIfTrue="1" operator="equal">
      <formula>"p"</formula>
    </cfRule>
    <cfRule type="cellIs" dxfId="3729" priority="4094" stopIfTrue="1" operator="equal">
      <formula>"e"</formula>
    </cfRule>
  </conditionalFormatting>
  <conditionalFormatting sqref="BB424:BD424">
    <cfRule type="cellIs" dxfId="3728" priority="3570" stopIfTrue="1" operator="equal">
      <formula>"e"</formula>
    </cfRule>
    <cfRule type="cellIs" dxfId="3727" priority="3571" stopIfTrue="1" operator="equal">
      <formula>"p"</formula>
    </cfRule>
    <cfRule type="cellIs" dxfId="3726" priority="3572" stopIfTrue="1" operator="equal">
      <formula>"e"</formula>
    </cfRule>
  </conditionalFormatting>
  <conditionalFormatting sqref="AW241:AZ241">
    <cfRule type="cellIs" dxfId="3725" priority="4130" stopIfTrue="1" operator="equal">
      <formula>"E"</formula>
    </cfRule>
    <cfRule type="cellIs" dxfId="3724" priority="4131" stopIfTrue="1" operator="equal">
      <formula>"P"</formula>
    </cfRule>
  </conditionalFormatting>
  <conditionalFormatting sqref="AW241:AZ241">
    <cfRule type="cellIs" dxfId="3723" priority="4122" stopIfTrue="1" operator="equal">
      <formula>"P"</formula>
    </cfRule>
    <cfRule type="cellIs" dxfId="3722" priority="4123" stopIfTrue="1" operator="equal">
      <formula>"E"</formula>
    </cfRule>
    <cfRule type="cellIs" dxfId="3721" priority="4124" stopIfTrue="1" operator="equal">
      <formula>"P"</formula>
    </cfRule>
    <cfRule type="cellIs" dxfId="3720" priority="4125" stopIfTrue="1" operator="equal">
      <formula>"E"</formula>
    </cfRule>
    <cfRule type="cellIs" dxfId="3719" priority="4126" stopIfTrue="1" operator="equal">
      <formula>"P"</formula>
    </cfRule>
  </conditionalFormatting>
  <conditionalFormatting sqref="AW241">
    <cfRule type="cellIs" dxfId="3718" priority="4117" stopIfTrue="1" operator="equal">
      <formula>"E"</formula>
    </cfRule>
    <cfRule type="cellIs" dxfId="3717" priority="4118" stopIfTrue="1" operator="equal">
      <formula>"P"</formula>
    </cfRule>
  </conditionalFormatting>
  <conditionalFormatting sqref="AX241">
    <cfRule type="cellIs" dxfId="3716" priority="4115" stopIfTrue="1" operator="equal">
      <formula>"E"</formula>
    </cfRule>
    <cfRule type="cellIs" dxfId="3715" priority="4116" stopIfTrue="1" operator="equal">
      <formula>"P"</formula>
    </cfRule>
  </conditionalFormatting>
  <conditionalFormatting sqref="BE232:BG232 BI232:BJ232 BL232">
    <cfRule type="cellIs" dxfId="3714" priority="4110" stopIfTrue="1" operator="equal">
      <formula>"e"</formula>
    </cfRule>
    <cfRule type="cellIs" dxfId="3713" priority="4111" stopIfTrue="1" operator="equal">
      <formula>"p"</formula>
    </cfRule>
    <cfRule type="cellIs" dxfId="3712" priority="4112" stopIfTrue="1" operator="equal">
      <formula>"e"</formula>
    </cfRule>
  </conditionalFormatting>
  <conditionalFormatting sqref="BH233:BL233">
    <cfRule type="cellIs" dxfId="3711" priority="4113" stopIfTrue="1" operator="equal">
      <formula>"E"</formula>
    </cfRule>
    <cfRule type="cellIs" dxfId="3710" priority="4114" stopIfTrue="1" operator="equal">
      <formula>"P"</formula>
    </cfRule>
  </conditionalFormatting>
  <conditionalFormatting sqref="BE232:BG232 BH233:BL233 BI232:BJ232 BL232">
    <cfRule type="cellIs" dxfId="3709" priority="4105" stopIfTrue="1" operator="equal">
      <formula>"P"</formula>
    </cfRule>
    <cfRule type="cellIs" dxfId="3708" priority="4106" stopIfTrue="1" operator="equal">
      <formula>"E"</formula>
    </cfRule>
    <cfRule type="cellIs" dxfId="3707" priority="4107" stopIfTrue="1" operator="equal">
      <formula>"P"</formula>
    </cfRule>
    <cfRule type="cellIs" dxfId="3706" priority="4108" stopIfTrue="1" operator="equal">
      <formula>"E"</formula>
    </cfRule>
    <cfRule type="cellIs" dxfId="3705" priority="4109" stopIfTrue="1" operator="equal">
      <formula>"P"</formula>
    </cfRule>
  </conditionalFormatting>
  <conditionalFormatting sqref="AW232:AY232">
    <cfRule type="cellIs" dxfId="3704" priority="4100" stopIfTrue="1" operator="equal">
      <formula>"e"</formula>
    </cfRule>
    <cfRule type="cellIs" dxfId="3703" priority="4101" stopIfTrue="1" operator="equal">
      <formula>"p"</formula>
    </cfRule>
    <cfRule type="cellIs" dxfId="3702" priority="4102" stopIfTrue="1" operator="equal">
      <formula>"e"</formula>
    </cfRule>
  </conditionalFormatting>
  <conditionalFormatting sqref="AW233:AZ233">
    <cfRule type="cellIs" dxfId="3701" priority="4103" stopIfTrue="1" operator="equal">
      <formula>"E"</formula>
    </cfRule>
    <cfRule type="cellIs" dxfId="3700" priority="4104" stopIfTrue="1" operator="equal">
      <formula>"P"</formula>
    </cfRule>
  </conditionalFormatting>
  <conditionalFormatting sqref="AW233:AZ233 AW232:AY232">
    <cfRule type="cellIs" dxfId="3699" priority="4095" stopIfTrue="1" operator="equal">
      <formula>"P"</formula>
    </cfRule>
    <cfRule type="cellIs" dxfId="3698" priority="4096" stopIfTrue="1" operator="equal">
      <formula>"E"</formula>
    </cfRule>
    <cfRule type="cellIs" dxfId="3697" priority="4097" stopIfTrue="1" operator="equal">
      <formula>"P"</formula>
    </cfRule>
    <cfRule type="cellIs" dxfId="3696" priority="4098" stopIfTrue="1" operator="equal">
      <formula>"E"</formula>
    </cfRule>
    <cfRule type="cellIs" dxfId="3695" priority="4099" stopIfTrue="1" operator="equal">
      <formula>"P"</formula>
    </cfRule>
  </conditionalFormatting>
  <conditionalFormatting sqref="BA232:BC232">
    <cfRule type="cellIs" dxfId="3694" priority="4087" stopIfTrue="1" operator="equal">
      <formula>"P"</formula>
    </cfRule>
    <cfRule type="cellIs" dxfId="3693" priority="4088" stopIfTrue="1" operator="equal">
      <formula>"E"</formula>
    </cfRule>
    <cfRule type="cellIs" dxfId="3692" priority="4089" stopIfTrue="1" operator="equal">
      <formula>"P"</formula>
    </cfRule>
    <cfRule type="cellIs" dxfId="3691" priority="4090" stopIfTrue="1" operator="equal">
      <formula>"E"</formula>
    </cfRule>
    <cfRule type="cellIs" dxfId="3690" priority="4091" stopIfTrue="1" operator="equal">
      <formula>"P"</formula>
    </cfRule>
  </conditionalFormatting>
  <conditionalFormatting sqref="BE233:BG233">
    <cfRule type="cellIs" dxfId="3689" priority="4085" stopIfTrue="1" operator="equal">
      <formula>"E"</formula>
    </cfRule>
    <cfRule type="cellIs" dxfId="3688" priority="4086" stopIfTrue="1" operator="equal">
      <formula>"P"</formula>
    </cfRule>
  </conditionalFormatting>
  <conditionalFormatting sqref="BE233:BG233">
    <cfRule type="cellIs" dxfId="3687" priority="4080" stopIfTrue="1" operator="equal">
      <formula>"P"</formula>
    </cfRule>
    <cfRule type="cellIs" dxfId="3686" priority="4081" stopIfTrue="1" operator="equal">
      <formula>"E"</formula>
    </cfRule>
    <cfRule type="cellIs" dxfId="3685" priority="4082" stopIfTrue="1" operator="equal">
      <formula>"P"</formula>
    </cfRule>
    <cfRule type="cellIs" dxfId="3684" priority="4083" stopIfTrue="1" operator="equal">
      <formula>"E"</formula>
    </cfRule>
    <cfRule type="cellIs" dxfId="3683" priority="4084" stopIfTrue="1" operator="equal">
      <formula>"P"</formula>
    </cfRule>
  </conditionalFormatting>
  <conditionalFormatting sqref="AZ232">
    <cfRule type="cellIs" dxfId="3682" priority="4077" stopIfTrue="1" operator="equal">
      <formula>"e"</formula>
    </cfRule>
    <cfRule type="cellIs" dxfId="3681" priority="4078" stopIfTrue="1" operator="equal">
      <formula>"p"</formula>
    </cfRule>
    <cfRule type="cellIs" dxfId="3680" priority="4079" stopIfTrue="1" operator="equal">
      <formula>"e"</formula>
    </cfRule>
  </conditionalFormatting>
  <conditionalFormatting sqref="AZ232">
    <cfRule type="cellIs" dxfId="3679" priority="4072" stopIfTrue="1" operator="equal">
      <formula>"P"</formula>
    </cfRule>
    <cfRule type="cellIs" dxfId="3678" priority="4073" stopIfTrue="1" operator="equal">
      <formula>"E"</formula>
    </cfRule>
    <cfRule type="cellIs" dxfId="3677" priority="4074" stopIfTrue="1" operator="equal">
      <formula>"P"</formula>
    </cfRule>
    <cfRule type="cellIs" dxfId="3676" priority="4075" stopIfTrue="1" operator="equal">
      <formula>"E"</formula>
    </cfRule>
    <cfRule type="cellIs" dxfId="3675" priority="4076" stopIfTrue="1" operator="equal">
      <formula>"P"</formula>
    </cfRule>
  </conditionalFormatting>
  <conditionalFormatting sqref="BD232">
    <cfRule type="cellIs" dxfId="3674" priority="4069" stopIfTrue="1" operator="equal">
      <formula>"e"</formula>
    </cfRule>
    <cfRule type="cellIs" dxfId="3673" priority="4070" stopIfTrue="1" operator="equal">
      <formula>"p"</formula>
    </cfRule>
    <cfRule type="cellIs" dxfId="3672" priority="4071" stopIfTrue="1" operator="equal">
      <formula>"e"</formula>
    </cfRule>
  </conditionalFormatting>
  <conditionalFormatting sqref="BD232">
    <cfRule type="cellIs" dxfId="3671" priority="4064" stopIfTrue="1" operator="equal">
      <formula>"P"</formula>
    </cfRule>
    <cfRule type="cellIs" dxfId="3670" priority="4065" stopIfTrue="1" operator="equal">
      <formula>"E"</formula>
    </cfRule>
    <cfRule type="cellIs" dxfId="3669" priority="4066" stopIfTrue="1" operator="equal">
      <formula>"P"</formula>
    </cfRule>
    <cfRule type="cellIs" dxfId="3668" priority="4067" stopIfTrue="1" operator="equal">
      <formula>"E"</formula>
    </cfRule>
    <cfRule type="cellIs" dxfId="3667" priority="4068" stopIfTrue="1" operator="equal">
      <formula>"P"</formula>
    </cfRule>
  </conditionalFormatting>
  <conditionalFormatting sqref="BH232">
    <cfRule type="cellIs" dxfId="3666" priority="4061" stopIfTrue="1" operator="equal">
      <formula>"e"</formula>
    </cfRule>
    <cfRule type="cellIs" dxfId="3665" priority="4062" stopIfTrue="1" operator="equal">
      <formula>"p"</formula>
    </cfRule>
    <cfRule type="cellIs" dxfId="3664" priority="4063" stopIfTrue="1" operator="equal">
      <formula>"e"</formula>
    </cfRule>
  </conditionalFormatting>
  <conditionalFormatting sqref="BH232">
    <cfRule type="cellIs" dxfId="3663" priority="4056" stopIfTrue="1" operator="equal">
      <formula>"P"</formula>
    </cfRule>
    <cfRule type="cellIs" dxfId="3662" priority="4057" stopIfTrue="1" operator="equal">
      <formula>"E"</formula>
    </cfRule>
    <cfRule type="cellIs" dxfId="3661" priority="4058" stopIfTrue="1" operator="equal">
      <formula>"P"</formula>
    </cfRule>
    <cfRule type="cellIs" dxfId="3660" priority="4059" stopIfTrue="1" operator="equal">
      <formula>"E"</formula>
    </cfRule>
    <cfRule type="cellIs" dxfId="3659" priority="4060" stopIfTrue="1" operator="equal">
      <formula>"P"</formula>
    </cfRule>
  </conditionalFormatting>
  <conditionalFormatting sqref="BK232">
    <cfRule type="cellIs" dxfId="3658" priority="4053" stopIfTrue="1" operator="equal">
      <formula>"e"</formula>
    </cfRule>
    <cfRule type="cellIs" dxfId="3657" priority="4054" stopIfTrue="1" operator="equal">
      <formula>"p"</formula>
    </cfRule>
    <cfRule type="cellIs" dxfId="3656" priority="4055" stopIfTrue="1" operator="equal">
      <formula>"e"</formula>
    </cfRule>
  </conditionalFormatting>
  <conditionalFormatting sqref="BK232">
    <cfRule type="cellIs" dxfId="3655" priority="4048" stopIfTrue="1" operator="equal">
      <formula>"P"</formula>
    </cfRule>
    <cfRule type="cellIs" dxfId="3654" priority="4049" stopIfTrue="1" operator="equal">
      <formula>"E"</formula>
    </cfRule>
    <cfRule type="cellIs" dxfId="3653" priority="4050" stopIfTrue="1" operator="equal">
      <formula>"P"</formula>
    </cfRule>
    <cfRule type="cellIs" dxfId="3652" priority="4051" stopIfTrue="1" operator="equal">
      <formula>"E"</formula>
    </cfRule>
    <cfRule type="cellIs" dxfId="3651" priority="4052" stopIfTrue="1" operator="equal">
      <formula>"P"</formula>
    </cfRule>
  </conditionalFormatting>
  <conditionalFormatting sqref="BF234:BG234 BJ234 BL234">
    <cfRule type="cellIs" dxfId="3650" priority="4043" stopIfTrue="1" operator="equal">
      <formula>"e"</formula>
    </cfRule>
    <cfRule type="cellIs" dxfId="3649" priority="4044" stopIfTrue="1" operator="equal">
      <formula>"p"</formula>
    </cfRule>
    <cfRule type="cellIs" dxfId="3648" priority="4045" stopIfTrue="1" operator="equal">
      <formula>"e"</formula>
    </cfRule>
  </conditionalFormatting>
  <conditionalFormatting sqref="BH235:BL235">
    <cfRule type="cellIs" dxfId="3647" priority="4046" stopIfTrue="1" operator="equal">
      <formula>"E"</formula>
    </cfRule>
    <cfRule type="cellIs" dxfId="3646" priority="4047" stopIfTrue="1" operator="equal">
      <formula>"P"</formula>
    </cfRule>
  </conditionalFormatting>
  <conditionalFormatting sqref="BF234:BG234 BH235:BL235 BJ234 BL234">
    <cfRule type="cellIs" dxfId="3645" priority="4038" stopIfTrue="1" operator="equal">
      <formula>"P"</formula>
    </cfRule>
    <cfRule type="cellIs" dxfId="3644" priority="4039" stopIfTrue="1" operator="equal">
      <formula>"E"</formula>
    </cfRule>
    <cfRule type="cellIs" dxfId="3643" priority="4040" stopIfTrue="1" operator="equal">
      <formula>"P"</formula>
    </cfRule>
    <cfRule type="cellIs" dxfId="3642" priority="4041" stopIfTrue="1" operator="equal">
      <formula>"E"</formula>
    </cfRule>
    <cfRule type="cellIs" dxfId="3641" priority="4042" stopIfTrue="1" operator="equal">
      <formula>"P"</formula>
    </cfRule>
  </conditionalFormatting>
  <conditionalFormatting sqref="AX234:AY234">
    <cfRule type="cellIs" dxfId="3640" priority="4033" stopIfTrue="1" operator="equal">
      <formula>"e"</formula>
    </cfRule>
    <cfRule type="cellIs" dxfId="3639" priority="4034" stopIfTrue="1" operator="equal">
      <formula>"p"</formula>
    </cfRule>
    <cfRule type="cellIs" dxfId="3638" priority="4035" stopIfTrue="1" operator="equal">
      <formula>"e"</formula>
    </cfRule>
  </conditionalFormatting>
  <conditionalFormatting sqref="AW235:AZ235">
    <cfRule type="cellIs" dxfId="3637" priority="4036" stopIfTrue="1" operator="equal">
      <formula>"E"</formula>
    </cfRule>
    <cfRule type="cellIs" dxfId="3636" priority="4037" stopIfTrue="1" operator="equal">
      <formula>"P"</formula>
    </cfRule>
  </conditionalFormatting>
  <conditionalFormatting sqref="AW235:AZ235 AX234:AY234">
    <cfRule type="cellIs" dxfId="3635" priority="4028" stopIfTrue="1" operator="equal">
      <formula>"P"</formula>
    </cfRule>
    <cfRule type="cellIs" dxfId="3634" priority="4029" stopIfTrue="1" operator="equal">
      <formula>"E"</formula>
    </cfRule>
    <cfRule type="cellIs" dxfId="3633" priority="4030" stopIfTrue="1" operator="equal">
      <formula>"P"</formula>
    </cfRule>
    <cfRule type="cellIs" dxfId="3632" priority="4031" stopIfTrue="1" operator="equal">
      <formula>"E"</formula>
    </cfRule>
    <cfRule type="cellIs" dxfId="3631" priority="4032" stopIfTrue="1" operator="equal">
      <formula>"P"</formula>
    </cfRule>
  </conditionalFormatting>
  <conditionalFormatting sqref="BB234:BC234">
    <cfRule type="cellIs" dxfId="3630" priority="4025" stopIfTrue="1" operator="equal">
      <formula>"e"</formula>
    </cfRule>
    <cfRule type="cellIs" dxfId="3629" priority="4026" stopIfTrue="1" operator="equal">
      <formula>"p"</formula>
    </cfRule>
    <cfRule type="cellIs" dxfId="3628" priority="4027" stopIfTrue="1" operator="equal">
      <formula>"e"</formula>
    </cfRule>
  </conditionalFormatting>
  <conditionalFormatting sqref="BB234:BC234">
    <cfRule type="cellIs" dxfId="3627" priority="4020" stopIfTrue="1" operator="equal">
      <formula>"P"</formula>
    </cfRule>
    <cfRule type="cellIs" dxfId="3626" priority="4021" stopIfTrue="1" operator="equal">
      <formula>"E"</formula>
    </cfRule>
    <cfRule type="cellIs" dxfId="3625" priority="4022" stopIfTrue="1" operator="equal">
      <formula>"P"</formula>
    </cfRule>
    <cfRule type="cellIs" dxfId="3624" priority="4023" stopIfTrue="1" operator="equal">
      <formula>"E"</formula>
    </cfRule>
    <cfRule type="cellIs" dxfId="3623" priority="4024" stopIfTrue="1" operator="equal">
      <formula>"P"</formula>
    </cfRule>
  </conditionalFormatting>
  <conditionalFormatting sqref="BE235:BG235">
    <cfRule type="cellIs" dxfId="3622" priority="4013" stopIfTrue="1" operator="equal">
      <formula>"P"</formula>
    </cfRule>
    <cfRule type="cellIs" dxfId="3621" priority="4014" stopIfTrue="1" operator="equal">
      <formula>"E"</formula>
    </cfRule>
    <cfRule type="cellIs" dxfId="3620" priority="4015" stopIfTrue="1" operator="equal">
      <formula>"P"</formula>
    </cfRule>
    <cfRule type="cellIs" dxfId="3619" priority="4016" stopIfTrue="1" operator="equal">
      <formula>"E"</formula>
    </cfRule>
    <cfRule type="cellIs" dxfId="3618" priority="4017" stopIfTrue="1" operator="equal">
      <formula>"P"</formula>
    </cfRule>
  </conditionalFormatting>
  <conditionalFormatting sqref="AZ234">
    <cfRule type="cellIs" dxfId="3617" priority="4010" stopIfTrue="1" operator="equal">
      <formula>"e"</formula>
    </cfRule>
    <cfRule type="cellIs" dxfId="3616" priority="4011" stopIfTrue="1" operator="equal">
      <formula>"p"</formula>
    </cfRule>
    <cfRule type="cellIs" dxfId="3615" priority="4012" stopIfTrue="1" operator="equal">
      <formula>"e"</formula>
    </cfRule>
  </conditionalFormatting>
  <conditionalFormatting sqref="AZ234">
    <cfRule type="cellIs" dxfId="3614" priority="4005" stopIfTrue="1" operator="equal">
      <formula>"P"</formula>
    </cfRule>
    <cfRule type="cellIs" dxfId="3613" priority="4006" stopIfTrue="1" operator="equal">
      <formula>"E"</formula>
    </cfRule>
    <cfRule type="cellIs" dxfId="3612" priority="4007" stopIfTrue="1" operator="equal">
      <formula>"P"</formula>
    </cfRule>
    <cfRule type="cellIs" dxfId="3611" priority="4008" stopIfTrue="1" operator="equal">
      <formula>"E"</formula>
    </cfRule>
    <cfRule type="cellIs" dxfId="3610" priority="4009" stopIfTrue="1" operator="equal">
      <formula>"P"</formula>
    </cfRule>
  </conditionalFormatting>
  <conditionalFormatting sqref="BD234">
    <cfRule type="cellIs" dxfId="3609" priority="4002" stopIfTrue="1" operator="equal">
      <formula>"e"</formula>
    </cfRule>
    <cfRule type="cellIs" dxfId="3608" priority="4003" stopIfTrue="1" operator="equal">
      <formula>"p"</formula>
    </cfRule>
    <cfRule type="cellIs" dxfId="3607" priority="4004" stopIfTrue="1" operator="equal">
      <formula>"e"</formula>
    </cfRule>
  </conditionalFormatting>
  <conditionalFormatting sqref="BD234">
    <cfRule type="cellIs" dxfId="3606" priority="3997" stopIfTrue="1" operator="equal">
      <formula>"P"</formula>
    </cfRule>
    <cfRule type="cellIs" dxfId="3605" priority="3998" stopIfTrue="1" operator="equal">
      <formula>"E"</formula>
    </cfRule>
    <cfRule type="cellIs" dxfId="3604" priority="3999" stopIfTrue="1" operator="equal">
      <formula>"P"</formula>
    </cfRule>
    <cfRule type="cellIs" dxfId="3603" priority="4000" stopIfTrue="1" operator="equal">
      <formula>"E"</formula>
    </cfRule>
    <cfRule type="cellIs" dxfId="3602" priority="4001" stopIfTrue="1" operator="equal">
      <formula>"P"</formula>
    </cfRule>
  </conditionalFormatting>
  <conditionalFormatting sqref="BH234">
    <cfRule type="cellIs" dxfId="3601" priority="3994" stopIfTrue="1" operator="equal">
      <formula>"e"</formula>
    </cfRule>
    <cfRule type="cellIs" dxfId="3600" priority="3995" stopIfTrue="1" operator="equal">
      <formula>"p"</formula>
    </cfRule>
    <cfRule type="cellIs" dxfId="3599" priority="3996" stopIfTrue="1" operator="equal">
      <formula>"e"</formula>
    </cfRule>
  </conditionalFormatting>
  <conditionalFormatting sqref="BH234">
    <cfRule type="cellIs" dxfId="3598" priority="3989" stopIfTrue="1" operator="equal">
      <formula>"P"</formula>
    </cfRule>
    <cfRule type="cellIs" dxfId="3597" priority="3990" stopIfTrue="1" operator="equal">
      <formula>"E"</formula>
    </cfRule>
    <cfRule type="cellIs" dxfId="3596" priority="3991" stopIfTrue="1" operator="equal">
      <formula>"P"</formula>
    </cfRule>
    <cfRule type="cellIs" dxfId="3595" priority="3992" stopIfTrue="1" operator="equal">
      <formula>"E"</formula>
    </cfRule>
    <cfRule type="cellIs" dxfId="3594" priority="3993" stopIfTrue="1" operator="equal">
      <formula>"P"</formula>
    </cfRule>
  </conditionalFormatting>
  <conditionalFormatting sqref="BK234">
    <cfRule type="cellIs" dxfId="3593" priority="3986" stopIfTrue="1" operator="equal">
      <formula>"e"</formula>
    </cfRule>
    <cfRule type="cellIs" dxfId="3592" priority="3987" stopIfTrue="1" operator="equal">
      <formula>"p"</formula>
    </cfRule>
    <cfRule type="cellIs" dxfId="3591" priority="3988" stopIfTrue="1" operator="equal">
      <formula>"e"</formula>
    </cfRule>
  </conditionalFormatting>
  <conditionalFormatting sqref="BK234">
    <cfRule type="cellIs" dxfId="3590" priority="3981" stopIfTrue="1" operator="equal">
      <formula>"P"</formula>
    </cfRule>
    <cfRule type="cellIs" dxfId="3589" priority="3982" stopIfTrue="1" operator="equal">
      <formula>"E"</formula>
    </cfRule>
    <cfRule type="cellIs" dxfId="3588" priority="3983" stopIfTrue="1" operator="equal">
      <formula>"P"</formula>
    </cfRule>
    <cfRule type="cellIs" dxfId="3587" priority="3984" stopIfTrue="1" operator="equal">
      <formula>"E"</formula>
    </cfRule>
    <cfRule type="cellIs" dxfId="3586" priority="3985" stopIfTrue="1" operator="equal">
      <formula>"P"</formula>
    </cfRule>
  </conditionalFormatting>
  <conditionalFormatting sqref="AW234">
    <cfRule type="cellIs" dxfId="3585" priority="3978" stopIfTrue="1" operator="equal">
      <formula>"e"</formula>
    </cfRule>
    <cfRule type="cellIs" dxfId="3584" priority="3979" stopIfTrue="1" operator="equal">
      <formula>"p"</formula>
    </cfRule>
    <cfRule type="cellIs" dxfId="3583" priority="3980" stopIfTrue="1" operator="equal">
      <formula>"e"</formula>
    </cfRule>
  </conditionalFormatting>
  <conditionalFormatting sqref="AW234">
    <cfRule type="cellIs" dxfId="3582" priority="3973" stopIfTrue="1" operator="equal">
      <formula>"P"</formula>
    </cfRule>
    <cfRule type="cellIs" dxfId="3581" priority="3974" stopIfTrue="1" operator="equal">
      <formula>"E"</formula>
    </cfRule>
    <cfRule type="cellIs" dxfId="3580" priority="3975" stopIfTrue="1" operator="equal">
      <formula>"P"</formula>
    </cfRule>
    <cfRule type="cellIs" dxfId="3579" priority="3976" stopIfTrue="1" operator="equal">
      <formula>"E"</formula>
    </cfRule>
    <cfRule type="cellIs" dxfId="3578" priority="3977" stopIfTrue="1" operator="equal">
      <formula>"P"</formula>
    </cfRule>
  </conditionalFormatting>
  <conditionalFormatting sqref="BA234">
    <cfRule type="cellIs" dxfId="3577" priority="3970" stopIfTrue="1" operator="equal">
      <formula>"e"</formula>
    </cfRule>
    <cfRule type="cellIs" dxfId="3576" priority="3971" stopIfTrue="1" operator="equal">
      <formula>"p"</formula>
    </cfRule>
    <cfRule type="cellIs" dxfId="3575" priority="3972" stopIfTrue="1" operator="equal">
      <formula>"e"</formula>
    </cfRule>
  </conditionalFormatting>
  <conditionalFormatting sqref="BA234">
    <cfRule type="cellIs" dxfId="3574" priority="3965" stopIfTrue="1" operator="equal">
      <formula>"P"</formula>
    </cfRule>
    <cfRule type="cellIs" dxfId="3573" priority="3966" stopIfTrue="1" operator="equal">
      <formula>"E"</formula>
    </cfRule>
    <cfRule type="cellIs" dxfId="3572" priority="3967" stopIfTrue="1" operator="equal">
      <formula>"P"</formula>
    </cfRule>
    <cfRule type="cellIs" dxfId="3571" priority="3968" stopIfTrue="1" operator="equal">
      <formula>"E"</formula>
    </cfRule>
    <cfRule type="cellIs" dxfId="3570" priority="3969" stopIfTrue="1" operator="equal">
      <formula>"P"</formula>
    </cfRule>
  </conditionalFormatting>
  <conditionalFormatting sqref="BE234">
    <cfRule type="cellIs" dxfId="3569" priority="3962" stopIfTrue="1" operator="equal">
      <formula>"e"</formula>
    </cfRule>
    <cfRule type="cellIs" dxfId="3568" priority="3963" stopIfTrue="1" operator="equal">
      <formula>"p"</formula>
    </cfRule>
    <cfRule type="cellIs" dxfId="3567" priority="3964" stopIfTrue="1" operator="equal">
      <formula>"e"</formula>
    </cfRule>
  </conditionalFormatting>
  <conditionalFormatting sqref="BE234">
    <cfRule type="cellIs" dxfId="3566" priority="3957" stopIfTrue="1" operator="equal">
      <formula>"P"</formula>
    </cfRule>
    <cfRule type="cellIs" dxfId="3565" priority="3958" stopIfTrue="1" operator="equal">
      <formula>"E"</formula>
    </cfRule>
    <cfRule type="cellIs" dxfId="3564" priority="3959" stopIfTrue="1" operator="equal">
      <formula>"P"</formula>
    </cfRule>
    <cfRule type="cellIs" dxfId="3563" priority="3960" stopIfTrue="1" operator="equal">
      <formula>"E"</formula>
    </cfRule>
    <cfRule type="cellIs" dxfId="3562" priority="3961" stopIfTrue="1" operator="equal">
      <formula>"P"</formula>
    </cfRule>
  </conditionalFormatting>
  <conditionalFormatting sqref="BI234">
    <cfRule type="cellIs" dxfId="3561" priority="3954" stopIfTrue="1" operator="equal">
      <formula>"e"</formula>
    </cfRule>
    <cfRule type="cellIs" dxfId="3560" priority="3955" stopIfTrue="1" operator="equal">
      <formula>"p"</formula>
    </cfRule>
    <cfRule type="cellIs" dxfId="3559" priority="3956" stopIfTrue="1" operator="equal">
      <formula>"e"</formula>
    </cfRule>
  </conditionalFormatting>
  <conditionalFormatting sqref="BI234">
    <cfRule type="cellIs" dxfId="3558" priority="3949" stopIfTrue="1" operator="equal">
      <formula>"P"</formula>
    </cfRule>
    <cfRule type="cellIs" dxfId="3557" priority="3950" stopIfTrue="1" operator="equal">
      <formula>"E"</formula>
    </cfRule>
    <cfRule type="cellIs" dxfId="3556" priority="3951" stopIfTrue="1" operator="equal">
      <formula>"P"</formula>
    </cfRule>
    <cfRule type="cellIs" dxfId="3555" priority="3952" stopIfTrue="1" operator="equal">
      <formula>"E"</formula>
    </cfRule>
    <cfRule type="cellIs" dxfId="3554" priority="3953" stopIfTrue="1" operator="equal">
      <formula>"P"</formula>
    </cfRule>
  </conditionalFormatting>
  <conditionalFormatting sqref="BG236">
    <cfRule type="cellIs" dxfId="3553" priority="3946" stopIfTrue="1" operator="equal">
      <formula>"e"</formula>
    </cfRule>
    <cfRule type="cellIs" dxfId="3552" priority="3947" stopIfTrue="1" operator="equal">
      <formula>"p"</formula>
    </cfRule>
    <cfRule type="cellIs" dxfId="3551" priority="3948" stopIfTrue="1" operator="equal">
      <formula>"e"</formula>
    </cfRule>
  </conditionalFormatting>
  <conditionalFormatting sqref="BJ236">
    <cfRule type="cellIs" dxfId="3550" priority="3943" stopIfTrue="1" operator="equal">
      <formula>"e"</formula>
    </cfRule>
    <cfRule type="cellIs" dxfId="3549" priority="3944" stopIfTrue="1" operator="equal">
      <formula>"p"</formula>
    </cfRule>
    <cfRule type="cellIs" dxfId="3548" priority="3945" stopIfTrue="1" operator="equal">
      <formula>"e"</formula>
    </cfRule>
  </conditionalFormatting>
  <conditionalFormatting sqref="AW236:AZ236">
    <cfRule type="cellIs" dxfId="3547" priority="3938" stopIfTrue="1" operator="equal">
      <formula>"e"</formula>
    </cfRule>
    <cfRule type="cellIs" dxfId="3546" priority="3939" stopIfTrue="1" operator="equal">
      <formula>"p"</formula>
    </cfRule>
    <cfRule type="cellIs" dxfId="3545" priority="3940" stopIfTrue="1" operator="equal">
      <formula>"e"</formula>
    </cfRule>
  </conditionalFormatting>
  <conditionalFormatting sqref="AW237:AZ237">
    <cfRule type="cellIs" dxfId="3544" priority="3941" stopIfTrue="1" operator="equal">
      <formula>"E"</formula>
    </cfRule>
    <cfRule type="cellIs" dxfId="3543" priority="3942" stopIfTrue="1" operator="equal">
      <formula>"P"</formula>
    </cfRule>
  </conditionalFormatting>
  <conditionalFormatting sqref="AW236:AZ237">
    <cfRule type="cellIs" dxfId="3542" priority="3933" stopIfTrue="1" operator="equal">
      <formula>"P"</formula>
    </cfRule>
    <cfRule type="cellIs" dxfId="3541" priority="3934" stopIfTrue="1" operator="equal">
      <formula>"E"</formula>
    </cfRule>
    <cfRule type="cellIs" dxfId="3540" priority="3935" stopIfTrue="1" operator="equal">
      <formula>"P"</formula>
    </cfRule>
    <cfRule type="cellIs" dxfId="3539" priority="3936" stopIfTrue="1" operator="equal">
      <formula>"E"</formula>
    </cfRule>
    <cfRule type="cellIs" dxfId="3538" priority="3937" stopIfTrue="1" operator="equal">
      <formula>"P"</formula>
    </cfRule>
  </conditionalFormatting>
  <conditionalFormatting sqref="AW236">
    <cfRule type="cellIs" dxfId="3537" priority="3930" stopIfTrue="1" operator="equal">
      <formula>"e"</formula>
    </cfRule>
    <cfRule type="cellIs" dxfId="3536" priority="3931" stopIfTrue="1" operator="equal">
      <formula>"p"</formula>
    </cfRule>
    <cfRule type="cellIs" dxfId="3535" priority="3932" stopIfTrue="1" operator="equal">
      <formula>"e"</formula>
    </cfRule>
  </conditionalFormatting>
  <conditionalFormatting sqref="AW237">
    <cfRule type="cellIs" dxfId="3534" priority="3928" stopIfTrue="1" operator="equal">
      <formula>"E"</formula>
    </cfRule>
    <cfRule type="cellIs" dxfId="3533" priority="3929" stopIfTrue="1" operator="equal">
      <formula>"P"</formula>
    </cfRule>
  </conditionalFormatting>
  <conditionalFormatting sqref="AX237">
    <cfRule type="cellIs" dxfId="3532" priority="3926" stopIfTrue="1" operator="equal">
      <formula>"E"</formula>
    </cfRule>
    <cfRule type="cellIs" dxfId="3531" priority="3927" stopIfTrue="1" operator="equal">
      <formula>"P"</formula>
    </cfRule>
  </conditionalFormatting>
  <conditionalFormatting sqref="BG238">
    <cfRule type="cellIs" dxfId="3530" priority="3923" stopIfTrue="1" operator="equal">
      <formula>"e"</formula>
    </cfRule>
    <cfRule type="cellIs" dxfId="3529" priority="3924" stopIfTrue="1" operator="equal">
      <formula>"p"</formula>
    </cfRule>
    <cfRule type="cellIs" dxfId="3528" priority="3925" stopIfTrue="1" operator="equal">
      <formula>"e"</formula>
    </cfRule>
  </conditionalFormatting>
  <conditionalFormatting sqref="BJ238">
    <cfRule type="cellIs" dxfId="3527" priority="3920" stopIfTrue="1" operator="equal">
      <formula>"e"</formula>
    </cfRule>
    <cfRule type="cellIs" dxfId="3526" priority="3921" stopIfTrue="1" operator="equal">
      <formula>"p"</formula>
    </cfRule>
    <cfRule type="cellIs" dxfId="3525" priority="3922" stopIfTrue="1" operator="equal">
      <formula>"e"</formula>
    </cfRule>
  </conditionalFormatting>
  <conditionalFormatting sqref="AW238:AZ238">
    <cfRule type="cellIs" dxfId="3524" priority="3915" stopIfTrue="1" operator="equal">
      <formula>"e"</formula>
    </cfRule>
    <cfRule type="cellIs" dxfId="3523" priority="3916" stopIfTrue="1" operator="equal">
      <formula>"p"</formula>
    </cfRule>
    <cfRule type="cellIs" dxfId="3522" priority="3917" stopIfTrue="1" operator="equal">
      <formula>"e"</formula>
    </cfRule>
  </conditionalFormatting>
  <conditionalFormatting sqref="AW239:AZ239">
    <cfRule type="cellIs" dxfId="3521" priority="3918" stopIfTrue="1" operator="equal">
      <formula>"E"</formula>
    </cfRule>
    <cfRule type="cellIs" dxfId="3520" priority="3919" stopIfTrue="1" operator="equal">
      <formula>"P"</formula>
    </cfRule>
  </conditionalFormatting>
  <conditionalFormatting sqref="AW238:AZ239">
    <cfRule type="cellIs" dxfId="3519" priority="3910" stopIfTrue="1" operator="equal">
      <formula>"P"</formula>
    </cfRule>
    <cfRule type="cellIs" dxfId="3518" priority="3911" stopIfTrue="1" operator="equal">
      <formula>"E"</formula>
    </cfRule>
    <cfRule type="cellIs" dxfId="3517" priority="3912" stopIfTrue="1" operator="equal">
      <formula>"P"</formula>
    </cfRule>
    <cfRule type="cellIs" dxfId="3516" priority="3913" stopIfTrue="1" operator="equal">
      <formula>"E"</formula>
    </cfRule>
    <cfRule type="cellIs" dxfId="3515" priority="3914" stopIfTrue="1" operator="equal">
      <formula>"P"</formula>
    </cfRule>
  </conditionalFormatting>
  <conditionalFormatting sqref="AW238">
    <cfRule type="cellIs" dxfId="3514" priority="3907" stopIfTrue="1" operator="equal">
      <formula>"e"</formula>
    </cfRule>
    <cfRule type="cellIs" dxfId="3513" priority="3908" stopIfTrue="1" operator="equal">
      <formula>"p"</formula>
    </cfRule>
    <cfRule type="cellIs" dxfId="3512" priority="3909" stopIfTrue="1" operator="equal">
      <formula>"e"</formula>
    </cfRule>
  </conditionalFormatting>
  <conditionalFormatting sqref="AW239">
    <cfRule type="cellIs" dxfId="3511" priority="3905" stopIfTrue="1" operator="equal">
      <formula>"E"</formula>
    </cfRule>
    <cfRule type="cellIs" dxfId="3510" priority="3906" stopIfTrue="1" operator="equal">
      <formula>"P"</formula>
    </cfRule>
  </conditionalFormatting>
  <conditionalFormatting sqref="AX239">
    <cfRule type="cellIs" dxfId="3509" priority="3903" stopIfTrue="1" operator="equal">
      <formula>"E"</formula>
    </cfRule>
    <cfRule type="cellIs" dxfId="3508" priority="3904" stopIfTrue="1" operator="equal">
      <formula>"P"</formula>
    </cfRule>
  </conditionalFormatting>
  <conditionalFormatting sqref="R264">
    <cfRule type="cellIs" dxfId="3507" priority="3321" stopIfTrue="1" operator="equal">
      <formula>"e"</formula>
    </cfRule>
    <cfRule type="cellIs" dxfId="3506" priority="3322" stopIfTrue="1" operator="equal">
      <formula>"p"</formula>
    </cfRule>
    <cfRule type="cellIs" dxfId="3505" priority="3323" stopIfTrue="1" operator="equal">
      <formula>"e"</formula>
    </cfRule>
  </conditionalFormatting>
  <conditionalFormatting sqref="AF418:AM418 BE418:BL418">
    <cfRule type="cellIs" dxfId="3504" priority="3878" stopIfTrue="1" operator="equal">
      <formula>"e"</formula>
    </cfRule>
    <cfRule type="cellIs" dxfId="3503" priority="3879" stopIfTrue="1" operator="equal">
      <formula>"p"</formula>
    </cfRule>
    <cfRule type="cellIs" dxfId="3502" priority="3880" stopIfTrue="1" operator="equal">
      <formula>"e"</formula>
    </cfRule>
  </conditionalFormatting>
  <conditionalFormatting sqref="AF419:AN419 BE419:BL419 G418:G419">
    <cfRule type="cellIs" dxfId="3501" priority="3881" stopIfTrue="1" operator="equal">
      <formula>"E"</formula>
    </cfRule>
    <cfRule type="cellIs" dxfId="3500" priority="3882" stopIfTrue="1" operator="equal">
      <formula>"P"</formula>
    </cfRule>
  </conditionalFormatting>
  <conditionalFormatting sqref="BE418:BL419 AF419:AN419 AF418:AM418">
    <cfRule type="cellIs" dxfId="3499" priority="3873" stopIfTrue="1" operator="equal">
      <formula>"P"</formula>
    </cfRule>
    <cfRule type="cellIs" dxfId="3498" priority="3874" stopIfTrue="1" operator="equal">
      <formula>"E"</formula>
    </cfRule>
    <cfRule type="cellIs" dxfId="3497" priority="3875" stopIfTrue="1" operator="equal">
      <formula>"P"</formula>
    </cfRule>
    <cfRule type="cellIs" dxfId="3496" priority="3876" stopIfTrue="1" operator="equal">
      <formula>"E"</formula>
    </cfRule>
    <cfRule type="cellIs" dxfId="3495" priority="3877" stopIfTrue="1" operator="equal">
      <formula>"P"</formula>
    </cfRule>
  </conditionalFormatting>
  <conditionalFormatting sqref="O419:AA419">
    <cfRule type="cellIs" dxfId="3494" priority="3871" stopIfTrue="1" operator="equal">
      <formula>"E"</formula>
    </cfRule>
    <cfRule type="cellIs" dxfId="3493" priority="3872" stopIfTrue="1" operator="equal">
      <formula>"P"</formula>
    </cfRule>
  </conditionalFormatting>
  <conditionalFormatting sqref="O418:AA419">
    <cfRule type="cellIs" dxfId="3492" priority="3863" stopIfTrue="1" operator="equal">
      <formula>"P"</formula>
    </cfRule>
    <cfRule type="cellIs" dxfId="3491" priority="3864" stopIfTrue="1" operator="equal">
      <formula>"E"</formula>
    </cfRule>
    <cfRule type="cellIs" dxfId="3490" priority="3865" stopIfTrue="1" operator="equal">
      <formula>"P"</formula>
    </cfRule>
    <cfRule type="cellIs" dxfId="3489" priority="3866" stopIfTrue="1" operator="equal">
      <formula>"E"</formula>
    </cfRule>
    <cfRule type="cellIs" dxfId="3488" priority="3867" stopIfTrue="1" operator="equal">
      <formula>"P"</formula>
    </cfRule>
  </conditionalFormatting>
  <conditionalFormatting sqref="AB418:AE418">
    <cfRule type="cellIs" dxfId="3487" priority="3858" stopIfTrue="1" operator="equal">
      <formula>"e"</formula>
    </cfRule>
    <cfRule type="cellIs" dxfId="3486" priority="3859" stopIfTrue="1" operator="equal">
      <formula>"p"</formula>
    </cfRule>
    <cfRule type="cellIs" dxfId="3485" priority="3860" stopIfTrue="1" operator="equal">
      <formula>"e"</formula>
    </cfRule>
  </conditionalFormatting>
  <conditionalFormatting sqref="AB419:AE419">
    <cfRule type="cellIs" dxfId="3484" priority="3861" stopIfTrue="1" operator="equal">
      <formula>"E"</formula>
    </cfRule>
    <cfRule type="cellIs" dxfId="3483" priority="3862" stopIfTrue="1" operator="equal">
      <formula>"P"</formula>
    </cfRule>
  </conditionalFormatting>
  <conditionalFormatting sqref="AB418:AE419">
    <cfRule type="cellIs" dxfId="3482" priority="3853" stopIfTrue="1" operator="equal">
      <formula>"P"</formula>
    </cfRule>
    <cfRule type="cellIs" dxfId="3481" priority="3854" stopIfTrue="1" operator="equal">
      <formula>"E"</formula>
    </cfRule>
    <cfRule type="cellIs" dxfId="3480" priority="3855" stopIfTrue="1" operator="equal">
      <formula>"P"</formula>
    </cfRule>
    <cfRule type="cellIs" dxfId="3479" priority="3856" stopIfTrue="1" operator="equal">
      <formula>"E"</formula>
    </cfRule>
    <cfRule type="cellIs" dxfId="3478" priority="3857" stopIfTrue="1" operator="equal">
      <formula>"P"</formula>
    </cfRule>
  </conditionalFormatting>
  <conditionalFormatting sqref="AS418:AV418">
    <cfRule type="cellIs" dxfId="3477" priority="3848" stopIfTrue="1" operator="equal">
      <formula>"e"</formula>
    </cfRule>
    <cfRule type="cellIs" dxfId="3476" priority="3849" stopIfTrue="1" operator="equal">
      <formula>"p"</formula>
    </cfRule>
    <cfRule type="cellIs" dxfId="3475" priority="3850" stopIfTrue="1" operator="equal">
      <formula>"e"</formula>
    </cfRule>
  </conditionalFormatting>
  <conditionalFormatting sqref="AS419:AV419">
    <cfRule type="cellIs" dxfId="3474" priority="3851" stopIfTrue="1" operator="equal">
      <formula>"E"</formula>
    </cfRule>
    <cfRule type="cellIs" dxfId="3473" priority="3852" stopIfTrue="1" operator="equal">
      <formula>"P"</formula>
    </cfRule>
  </conditionalFormatting>
  <conditionalFormatting sqref="AS418:AV419">
    <cfRule type="cellIs" dxfId="3472" priority="3843" stopIfTrue="1" operator="equal">
      <formula>"P"</formula>
    </cfRule>
    <cfRule type="cellIs" dxfId="3471" priority="3844" stopIfTrue="1" operator="equal">
      <formula>"E"</formula>
    </cfRule>
    <cfRule type="cellIs" dxfId="3470" priority="3845" stopIfTrue="1" operator="equal">
      <formula>"P"</formula>
    </cfRule>
    <cfRule type="cellIs" dxfId="3469" priority="3846" stopIfTrue="1" operator="equal">
      <formula>"E"</formula>
    </cfRule>
    <cfRule type="cellIs" dxfId="3468" priority="3847" stopIfTrue="1" operator="equal">
      <formula>"P"</formula>
    </cfRule>
  </conditionalFormatting>
  <conditionalFormatting sqref="AW418:AZ418">
    <cfRule type="cellIs" dxfId="3467" priority="3838" stopIfTrue="1" operator="equal">
      <formula>"e"</formula>
    </cfRule>
    <cfRule type="cellIs" dxfId="3466" priority="3839" stopIfTrue="1" operator="equal">
      <formula>"p"</formula>
    </cfRule>
    <cfRule type="cellIs" dxfId="3465" priority="3840" stopIfTrue="1" operator="equal">
      <formula>"e"</formula>
    </cfRule>
  </conditionalFormatting>
  <conditionalFormatting sqref="AW419:AZ419">
    <cfRule type="cellIs" dxfId="3464" priority="3841" stopIfTrue="1" operator="equal">
      <formula>"E"</formula>
    </cfRule>
    <cfRule type="cellIs" dxfId="3463" priority="3842" stopIfTrue="1" operator="equal">
      <formula>"P"</formula>
    </cfRule>
  </conditionalFormatting>
  <conditionalFormatting sqref="AW418:AZ419">
    <cfRule type="cellIs" dxfId="3462" priority="3833" stopIfTrue="1" operator="equal">
      <formula>"P"</formula>
    </cfRule>
    <cfRule type="cellIs" dxfId="3461" priority="3834" stopIfTrue="1" operator="equal">
      <formula>"E"</formula>
    </cfRule>
    <cfRule type="cellIs" dxfId="3460" priority="3835" stopIfTrue="1" operator="equal">
      <formula>"P"</formula>
    </cfRule>
    <cfRule type="cellIs" dxfId="3459" priority="3836" stopIfTrue="1" operator="equal">
      <formula>"E"</formula>
    </cfRule>
    <cfRule type="cellIs" dxfId="3458" priority="3837" stopIfTrue="1" operator="equal">
      <formula>"P"</formula>
    </cfRule>
  </conditionalFormatting>
  <conditionalFormatting sqref="BB418:BD418">
    <cfRule type="cellIs" dxfId="3457" priority="3828" stopIfTrue="1" operator="equal">
      <formula>"e"</formula>
    </cfRule>
    <cfRule type="cellIs" dxfId="3456" priority="3829" stopIfTrue="1" operator="equal">
      <formula>"p"</formula>
    </cfRule>
    <cfRule type="cellIs" dxfId="3455" priority="3830" stopIfTrue="1" operator="equal">
      <formula>"e"</formula>
    </cfRule>
  </conditionalFormatting>
  <conditionalFormatting sqref="BA419:BD419">
    <cfRule type="cellIs" dxfId="3454" priority="3831" stopIfTrue="1" operator="equal">
      <formula>"E"</formula>
    </cfRule>
    <cfRule type="cellIs" dxfId="3453" priority="3832" stopIfTrue="1" operator="equal">
      <formula>"P"</formula>
    </cfRule>
  </conditionalFormatting>
  <conditionalFormatting sqref="BA419:BD419 BB418:BD418">
    <cfRule type="cellIs" dxfId="3452" priority="3823" stopIfTrue="1" operator="equal">
      <formula>"P"</formula>
    </cfRule>
    <cfRule type="cellIs" dxfId="3451" priority="3824" stopIfTrue="1" operator="equal">
      <formula>"E"</formula>
    </cfRule>
    <cfRule type="cellIs" dxfId="3450" priority="3825" stopIfTrue="1" operator="equal">
      <formula>"P"</formula>
    </cfRule>
    <cfRule type="cellIs" dxfId="3449" priority="3826" stopIfTrue="1" operator="equal">
      <formula>"E"</formula>
    </cfRule>
    <cfRule type="cellIs" dxfId="3448" priority="3827" stopIfTrue="1" operator="equal">
      <formula>"P"</formula>
    </cfRule>
  </conditionalFormatting>
  <conditionalFormatting sqref="AN418">
    <cfRule type="cellIs" dxfId="3447" priority="3820" stopIfTrue="1" operator="equal">
      <formula>"e"</formula>
    </cfRule>
    <cfRule type="cellIs" dxfId="3446" priority="3821" stopIfTrue="1" operator="equal">
      <formula>"p"</formula>
    </cfRule>
    <cfRule type="cellIs" dxfId="3445" priority="3822" stopIfTrue="1" operator="equal">
      <formula>"e"</formula>
    </cfRule>
  </conditionalFormatting>
  <conditionalFormatting sqref="AN418">
    <cfRule type="cellIs" dxfId="3444" priority="3815" stopIfTrue="1" operator="equal">
      <formula>"P"</formula>
    </cfRule>
    <cfRule type="cellIs" dxfId="3443" priority="3816" stopIfTrue="1" operator="equal">
      <formula>"E"</formula>
    </cfRule>
    <cfRule type="cellIs" dxfId="3442" priority="3817" stopIfTrue="1" operator="equal">
      <formula>"P"</formula>
    </cfRule>
    <cfRule type="cellIs" dxfId="3441" priority="3818" stopIfTrue="1" operator="equal">
      <formula>"E"</formula>
    </cfRule>
    <cfRule type="cellIs" dxfId="3440" priority="3819" stopIfTrue="1" operator="equal">
      <formula>"P"</formula>
    </cfRule>
  </conditionalFormatting>
  <conditionalFormatting sqref="BA418">
    <cfRule type="cellIs" dxfId="3439" priority="3812" stopIfTrue="1" operator="equal">
      <formula>"e"</formula>
    </cfRule>
    <cfRule type="cellIs" dxfId="3438" priority="3813" stopIfTrue="1" operator="equal">
      <formula>"p"</formula>
    </cfRule>
    <cfRule type="cellIs" dxfId="3437" priority="3814" stopIfTrue="1" operator="equal">
      <formula>"e"</formula>
    </cfRule>
  </conditionalFormatting>
  <conditionalFormatting sqref="BA418">
    <cfRule type="cellIs" dxfId="3436" priority="3807" stopIfTrue="1" operator="equal">
      <formula>"P"</formula>
    </cfRule>
    <cfRule type="cellIs" dxfId="3435" priority="3808" stopIfTrue="1" operator="equal">
      <formula>"E"</formula>
    </cfRule>
    <cfRule type="cellIs" dxfId="3434" priority="3809" stopIfTrue="1" operator="equal">
      <formula>"P"</formula>
    </cfRule>
    <cfRule type="cellIs" dxfId="3433" priority="3810" stopIfTrue="1" operator="equal">
      <formula>"E"</formula>
    </cfRule>
    <cfRule type="cellIs" dxfId="3432" priority="3811" stopIfTrue="1" operator="equal">
      <formula>"P"</formula>
    </cfRule>
  </conditionalFormatting>
  <conditionalFormatting sqref="AR418">
    <cfRule type="cellIs" dxfId="3431" priority="3802" stopIfTrue="1" operator="equal">
      <formula>"e"</formula>
    </cfRule>
    <cfRule type="cellIs" dxfId="3430" priority="3803" stopIfTrue="1" operator="equal">
      <formula>"p"</formula>
    </cfRule>
    <cfRule type="cellIs" dxfId="3429" priority="3804" stopIfTrue="1" operator="equal">
      <formula>"e"</formula>
    </cfRule>
  </conditionalFormatting>
  <conditionalFormatting sqref="AO419">
    <cfRule type="cellIs" dxfId="3428" priority="3805" stopIfTrue="1" operator="equal">
      <formula>"E"</formula>
    </cfRule>
    <cfRule type="cellIs" dxfId="3427" priority="3806" stopIfTrue="1" operator="equal">
      <formula>"P"</formula>
    </cfRule>
  </conditionalFormatting>
  <conditionalFormatting sqref="AO419 AR418">
    <cfRule type="cellIs" dxfId="3426" priority="3797" stopIfTrue="1" operator="equal">
      <formula>"P"</formula>
    </cfRule>
    <cfRule type="cellIs" dxfId="3425" priority="3798" stopIfTrue="1" operator="equal">
      <formula>"E"</formula>
    </cfRule>
    <cfRule type="cellIs" dxfId="3424" priority="3799" stopIfTrue="1" operator="equal">
      <formula>"P"</formula>
    </cfRule>
    <cfRule type="cellIs" dxfId="3423" priority="3800" stopIfTrue="1" operator="equal">
      <formula>"E"</formula>
    </cfRule>
    <cfRule type="cellIs" dxfId="3422" priority="3801" stopIfTrue="1" operator="equal">
      <formula>"P"</formula>
    </cfRule>
  </conditionalFormatting>
  <conditionalFormatting sqref="AF420:AM420 BE420:BL420">
    <cfRule type="cellIs" dxfId="3421" priority="3792" stopIfTrue="1" operator="equal">
      <formula>"e"</formula>
    </cfRule>
    <cfRule type="cellIs" dxfId="3420" priority="3793" stopIfTrue="1" operator="equal">
      <formula>"p"</formula>
    </cfRule>
    <cfRule type="cellIs" dxfId="3419" priority="3794" stopIfTrue="1" operator="equal">
      <formula>"e"</formula>
    </cfRule>
  </conditionalFormatting>
  <conditionalFormatting sqref="AF421:AN421 BE421:BL421 G420:G421">
    <cfRule type="cellIs" dxfId="3418" priority="3795" stopIfTrue="1" operator="equal">
      <formula>"E"</formula>
    </cfRule>
    <cfRule type="cellIs" dxfId="3417" priority="3796" stopIfTrue="1" operator="equal">
      <formula>"P"</formula>
    </cfRule>
  </conditionalFormatting>
  <conditionalFormatting sqref="BE420:BL421 AF421:AN421 AF420:AM420">
    <cfRule type="cellIs" dxfId="3416" priority="3787" stopIfTrue="1" operator="equal">
      <formula>"P"</formula>
    </cfRule>
    <cfRule type="cellIs" dxfId="3415" priority="3788" stopIfTrue="1" operator="equal">
      <formula>"E"</formula>
    </cfRule>
    <cfRule type="cellIs" dxfId="3414" priority="3789" stopIfTrue="1" operator="equal">
      <formula>"P"</formula>
    </cfRule>
    <cfRule type="cellIs" dxfId="3413" priority="3790" stopIfTrue="1" operator="equal">
      <formula>"E"</formula>
    </cfRule>
    <cfRule type="cellIs" dxfId="3412" priority="3791" stopIfTrue="1" operator="equal">
      <formula>"P"</formula>
    </cfRule>
  </conditionalFormatting>
  <conditionalFormatting sqref="O420:AA420">
    <cfRule type="cellIs" dxfId="3411" priority="3782" stopIfTrue="1" operator="equal">
      <formula>"e"</formula>
    </cfRule>
    <cfRule type="cellIs" dxfId="3410" priority="3783" stopIfTrue="1" operator="equal">
      <formula>"p"</formula>
    </cfRule>
    <cfRule type="cellIs" dxfId="3409" priority="3784" stopIfTrue="1" operator="equal">
      <formula>"e"</formula>
    </cfRule>
  </conditionalFormatting>
  <conditionalFormatting sqref="O421:AA421">
    <cfRule type="cellIs" dxfId="3408" priority="3785" stopIfTrue="1" operator="equal">
      <formula>"E"</formula>
    </cfRule>
    <cfRule type="cellIs" dxfId="3407" priority="3786" stopIfTrue="1" operator="equal">
      <formula>"P"</formula>
    </cfRule>
  </conditionalFormatting>
  <conditionalFormatting sqref="O420:AA421">
    <cfRule type="cellIs" dxfId="3406" priority="3777" stopIfTrue="1" operator="equal">
      <formula>"P"</formula>
    </cfRule>
    <cfRule type="cellIs" dxfId="3405" priority="3778" stopIfTrue="1" operator="equal">
      <formula>"E"</formula>
    </cfRule>
    <cfRule type="cellIs" dxfId="3404" priority="3779" stopIfTrue="1" operator="equal">
      <formula>"P"</formula>
    </cfRule>
    <cfRule type="cellIs" dxfId="3403" priority="3780" stopIfTrue="1" operator="equal">
      <formula>"E"</formula>
    </cfRule>
    <cfRule type="cellIs" dxfId="3402" priority="3781" stopIfTrue="1" operator="equal">
      <formula>"P"</formula>
    </cfRule>
  </conditionalFormatting>
  <conditionalFormatting sqref="AB420:AE420">
    <cfRule type="cellIs" dxfId="3401" priority="3772" stopIfTrue="1" operator="equal">
      <formula>"e"</formula>
    </cfRule>
    <cfRule type="cellIs" dxfId="3400" priority="3773" stopIfTrue="1" operator="equal">
      <formula>"p"</formula>
    </cfRule>
    <cfRule type="cellIs" dxfId="3399" priority="3774" stopIfTrue="1" operator="equal">
      <formula>"e"</formula>
    </cfRule>
  </conditionalFormatting>
  <conditionalFormatting sqref="AB421:AE421">
    <cfRule type="cellIs" dxfId="3398" priority="3775" stopIfTrue="1" operator="equal">
      <formula>"E"</formula>
    </cfRule>
    <cfRule type="cellIs" dxfId="3397" priority="3776" stopIfTrue="1" operator="equal">
      <formula>"P"</formula>
    </cfRule>
  </conditionalFormatting>
  <conditionalFormatting sqref="AB420:AE421">
    <cfRule type="cellIs" dxfId="3396" priority="3767" stopIfTrue="1" operator="equal">
      <formula>"P"</formula>
    </cfRule>
    <cfRule type="cellIs" dxfId="3395" priority="3768" stopIfTrue="1" operator="equal">
      <formula>"E"</formula>
    </cfRule>
    <cfRule type="cellIs" dxfId="3394" priority="3769" stopIfTrue="1" operator="equal">
      <formula>"P"</formula>
    </cfRule>
    <cfRule type="cellIs" dxfId="3393" priority="3770" stopIfTrue="1" operator="equal">
      <formula>"E"</formula>
    </cfRule>
    <cfRule type="cellIs" dxfId="3392" priority="3771" stopIfTrue="1" operator="equal">
      <formula>"P"</formula>
    </cfRule>
  </conditionalFormatting>
  <conditionalFormatting sqref="AS420:AV420">
    <cfRule type="cellIs" dxfId="3391" priority="3762" stopIfTrue="1" operator="equal">
      <formula>"e"</formula>
    </cfRule>
    <cfRule type="cellIs" dxfId="3390" priority="3763" stopIfTrue="1" operator="equal">
      <formula>"p"</formula>
    </cfRule>
    <cfRule type="cellIs" dxfId="3389" priority="3764" stopIfTrue="1" operator="equal">
      <formula>"e"</formula>
    </cfRule>
  </conditionalFormatting>
  <conditionalFormatting sqref="AS421:AV421">
    <cfRule type="cellIs" dxfId="3388" priority="3765" stopIfTrue="1" operator="equal">
      <formula>"E"</formula>
    </cfRule>
    <cfRule type="cellIs" dxfId="3387" priority="3766" stopIfTrue="1" operator="equal">
      <formula>"P"</formula>
    </cfRule>
  </conditionalFormatting>
  <conditionalFormatting sqref="AS420:AV421">
    <cfRule type="cellIs" dxfId="3386" priority="3757" stopIfTrue="1" operator="equal">
      <formula>"P"</formula>
    </cfRule>
    <cfRule type="cellIs" dxfId="3385" priority="3758" stopIfTrue="1" operator="equal">
      <formula>"E"</formula>
    </cfRule>
    <cfRule type="cellIs" dxfId="3384" priority="3759" stopIfTrue="1" operator="equal">
      <formula>"P"</formula>
    </cfRule>
    <cfRule type="cellIs" dxfId="3383" priority="3760" stopIfTrue="1" operator="equal">
      <formula>"E"</formula>
    </cfRule>
    <cfRule type="cellIs" dxfId="3382" priority="3761" stopIfTrue="1" operator="equal">
      <formula>"P"</formula>
    </cfRule>
  </conditionalFormatting>
  <conditionalFormatting sqref="AW420:AZ420">
    <cfRule type="cellIs" dxfId="3381" priority="3752" stopIfTrue="1" operator="equal">
      <formula>"e"</formula>
    </cfRule>
    <cfRule type="cellIs" dxfId="3380" priority="3753" stopIfTrue="1" operator="equal">
      <formula>"p"</formula>
    </cfRule>
    <cfRule type="cellIs" dxfId="3379" priority="3754" stopIfTrue="1" operator="equal">
      <formula>"e"</formula>
    </cfRule>
  </conditionalFormatting>
  <conditionalFormatting sqref="AW421:AZ421">
    <cfRule type="cellIs" dxfId="3378" priority="3755" stopIfTrue="1" operator="equal">
      <formula>"E"</formula>
    </cfRule>
    <cfRule type="cellIs" dxfId="3377" priority="3756" stopIfTrue="1" operator="equal">
      <formula>"P"</formula>
    </cfRule>
  </conditionalFormatting>
  <conditionalFormatting sqref="AW420:AZ421">
    <cfRule type="cellIs" dxfId="3376" priority="3747" stopIfTrue="1" operator="equal">
      <formula>"P"</formula>
    </cfRule>
    <cfRule type="cellIs" dxfId="3375" priority="3748" stopIfTrue="1" operator="equal">
      <formula>"E"</formula>
    </cfRule>
    <cfRule type="cellIs" dxfId="3374" priority="3749" stopIfTrue="1" operator="equal">
      <formula>"P"</formula>
    </cfRule>
    <cfRule type="cellIs" dxfId="3373" priority="3750" stopIfTrue="1" operator="equal">
      <formula>"E"</formula>
    </cfRule>
    <cfRule type="cellIs" dxfId="3372" priority="3751" stopIfTrue="1" operator="equal">
      <formula>"P"</formula>
    </cfRule>
  </conditionalFormatting>
  <conditionalFormatting sqref="BB420:BD420">
    <cfRule type="cellIs" dxfId="3371" priority="3742" stopIfTrue="1" operator="equal">
      <formula>"e"</formula>
    </cfRule>
    <cfRule type="cellIs" dxfId="3370" priority="3743" stopIfTrue="1" operator="equal">
      <formula>"p"</formula>
    </cfRule>
    <cfRule type="cellIs" dxfId="3369" priority="3744" stopIfTrue="1" operator="equal">
      <formula>"e"</formula>
    </cfRule>
  </conditionalFormatting>
  <conditionalFormatting sqref="BA421:BD421">
    <cfRule type="cellIs" dxfId="3368" priority="3745" stopIfTrue="1" operator="equal">
      <formula>"E"</formula>
    </cfRule>
    <cfRule type="cellIs" dxfId="3367" priority="3746" stopIfTrue="1" operator="equal">
      <formula>"P"</formula>
    </cfRule>
  </conditionalFormatting>
  <conditionalFormatting sqref="BA421:BD421 BB420:BD420">
    <cfRule type="cellIs" dxfId="3366" priority="3737" stopIfTrue="1" operator="equal">
      <formula>"P"</formula>
    </cfRule>
    <cfRule type="cellIs" dxfId="3365" priority="3738" stopIfTrue="1" operator="equal">
      <formula>"E"</formula>
    </cfRule>
    <cfRule type="cellIs" dxfId="3364" priority="3739" stopIfTrue="1" operator="equal">
      <formula>"P"</formula>
    </cfRule>
    <cfRule type="cellIs" dxfId="3363" priority="3740" stopIfTrue="1" operator="equal">
      <formula>"E"</formula>
    </cfRule>
    <cfRule type="cellIs" dxfId="3362" priority="3741" stopIfTrue="1" operator="equal">
      <formula>"P"</formula>
    </cfRule>
  </conditionalFormatting>
  <conditionalFormatting sqref="BA420">
    <cfRule type="cellIs" dxfId="3361" priority="3726" stopIfTrue="1" operator="equal">
      <formula>"e"</formula>
    </cfRule>
    <cfRule type="cellIs" dxfId="3360" priority="3727" stopIfTrue="1" operator="equal">
      <formula>"p"</formula>
    </cfRule>
    <cfRule type="cellIs" dxfId="3359" priority="3728" stopIfTrue="1" operator="equal">
      <formula>"e"</formula>
    </cfRule>
  </conditionalFormatting>
  <conditionalFormatting sqref="BA420">
    <cfRule type="cellIs" dxfId="3358" priority="3721" stopIfTrue="1" operator="equal">
      <formula>"P"</formula>
    </cfRule>
    <cfRule type="cellIs" dxfId="3357" priority="3722" stopIfTrue="1" operator="equal">
      <formula>"E"</formula>
    </cfRule>
    <cfRule type="cellIs" dxfId="3356" priority="3723" stopIfTrue="1" operator="equal">
      <formula>"P"</formula>
    </cfRule>
    <cfRule type="cellIs" dxfId="3355" priority="3724" stopIfTrue="1" operator="equal">
      <formula>"E"</formula>
    </cfRule>
    <cfRule type="cellIs" dxfId="3354" priority="3725" stopIfTrue="1" operator="equal">
      <formula>"P"</formula>
    </cfRule>
  </conditionalFormatting>
  <conditionalFormatting sqref="AR420">
    <cfRule type="cellIs" dxfId="3353" priority="3716" stopIfTrue="1" operator="equal">
      <formula>"e"</formula>
    </cfRule>
    <cfRule type="cellIs" dxfId="3352" priority="3717" stopIfTrue="1" operator="equal">
      <formula>"p"</formula>
    </cfRule>
    <cfRule type="cellIs" dxfId="3351" priority="3718" stopIfTrue="1" operator="equal">
      <formula>"e"</formula>
    </cfRule>
  </conditionalFormatting>
  <conditionalFormatting sqref="AO421:AR421">
    <cfRule type="cellIs" dxfId="3350" priority="3719" stopIfTrue="1" operator="equal">
      <formula>"E"</formula>
    </cfRule>
    <cfRule type="cellIs" dxfId="3349" priority="3720" stopIfTrue="1" operator="equal">
      <formula>"P"</formula>
    </cfRule>
  </conditionalFormatting>
  <conditionalFormatting sqref="AR420 AO421:AR421">
    <cfRule type="cellIs" dxfId="3348" priority="3711" stopIfTrue="1" operator="equal">
      <formula>"P"</formula>
    </cfRule>
    <cfRule type="cellIs" dxfId="3347" priority="3712" stopIfTrue="1" operator="equal">
      <formula>"E"</formula>
    </cfRule>
    <cfRule type="cellIs" dxfId="3346" priority="3713" stopIfTrue="1" operator="equal">
      <formula>"P"</formula>
    </cfRule>
    <cfRule type="cellIs" dxfId="3345" priority="3714" stopIfTrue="1" operator="equal">
      <formula>"E"</formula>
    </cfRule>
    <cfRule type="cellIs" dxfId="3344" priority="3715" stopIfTrue="1" operator="equal">
      <formula>"P"</formula>
    </cfRule>
  </conditionalFormatting>
  <conditionalFormatting sqref="AF422:AM422 BE422:BL422">
    <cfRule type="cellIs" dxfId="3343" priority="3706" stopIfTrue="1" operator="equal">
      <formula>"e"</formula>
    </cfRule>
    <cfRule type="cellIs" dxfId="3342" priority="3707" stopIfTrue="1" operator="equal">
      <formula>"p"</formula>
    </cfRule>
    <cfRule type="cellIs" dxfId="3341" priority="3708" stopIfTrue="1" operator="equal">
      <formula>"e"</formula>
    </cfRule>
  </conditionalFormatting>
  <conditionalFormatting sqref="AF423:AN423 BE423:BL423 G422:G423">
    <cfRule type="cellIs" dxfId="3340" priority="3709" stopIfTrue="1" operator="equal">
      <formula>"E"</formula>
    </cfRule>
    <cfRule type="cellIs" dxfId="3339" priority="3710" stopIfTrue="1" operator="equal">
      <formula>"P"</formula>
    </cfRule>
  </conditionalFormatting>
  <conditionalFormatting sqref="BE422:BL423 AF423:AN423 AF422:AM422">
    <cfRule type="cellIs" dxfId="3338" priority="3701" stopIfTrue="1" operator="equal">
      <formula>"P"</formula>
    </cfRule>
    <cfRule type="cellIs" dxfId="3337" priority="3702" stopIfTrue="1" operator="equal">
      <formula>"E"</formula>
    </cfRule>
    <cfRule type="cellIs" dxfId="3336" priority="3703" stopIfTrue="1" operator="equal">
      <formula>"P"</formula>
    </cfRule>
    <cfRule type="cellIs" dxfId="3335" priority="3704" stopIfTrue="1" operator="equal">
      <formula>"E"</formula>
    </cfRule>
    <cfRule type="cellIs" dxfId="3334" priority="3705" stopIfTrue="1" operator="equal">
      <formula>"P"</formula>
    </cfRule>
  </conditionalFormatting>
  <conditionalFormatting sqref="O422:AA422">
    <cfRule type="cellIs" dxfId="3333" priority="3696" stopIfTrue="1" operator="equal">
      <formula>"e"</formula>
    </cfRule>
    <cfRule type="cellIs" dxfId="3332" priority="3697" stopIfTrue="1" operator="equal">
      <formula>"p"</formula>
    </cfRule>
    <cfRule type="cellIs" dxfId="3331" priority="3698" stopIfTrue="1" operator="equal">
      <formula>"e"</formula>
    </cfRule>
  </conditionalFormatting>
  <conditionalFormatting sqref="O423:AA423">
    <cfRule type="cellIs" dxfId="3330" priority="3699" stopIfTrue="1" operator="equal">
      <formula>"E"</formula>
    </cfRule>
    <cfRule type="cellIs" dxfId="3329" priority="3700" stopIfTrue="1" operator="equal">
      <formula>"P"</formula>
    </cfRule>
  </conditionalFormatting>
  <conditionalFormatting sqref="O422:AA423">
    <cfRule type="cellIs" dxfId="3328" priority="3691" stopIfTrue="1" operator="equal">
      <formula>"P"</formula>
    </cfRule>
    <cfRule type="cellIs" dxfId="3327" priority="3692" stopIfTrue="1" operator="equal">
      <formula>"E"</formula>
    </cfRule>
    <cfRule type="cellIs" dxfId="3326" priority="3693" stopIfTrue="1" operator="equal">
      <formula>"P"</formula>
    </cfRule>
    <cfRule type="cellIs" dxfId="3325" priority="3694" stopIfTrue="1" operator="equal">
      <formula>"E"</formula>
    </cfRule>
    <cfRule type="cellIs" dxfId="3324" priority="3695" stopIfTrue="1" operator="equal">
      <formula>"P"</formula>
    </cfRule>
  </conditionalFormatting>
  <conditionalFormatting sqref="AB422:AE422">
    <cfRule type="cellIs" dxfId="3323" priority="3686" stopIfTrue="1" operator="equal">
      <formula>"e"</formula>
    </cfRule>
    <cfRule type="cellIs" dxfId="3322" priority="3687" stopIfTrue="1" operator="equal">
      <formula>"p"</formula>
    </cfRule>
    <cfRule type="cellIs" dxfId="3321" priority="3688" stopIfTrue="1" operator="equal">
      <formula>"e"</formula>
    </cfRule>
  </conditionalFormatting>
  <conditionalFormatting sqref="AB423:AE423">
    <cfRule type="cellIs" dxfId="3320" priority="3689" stopIfTrue="1" operator="equal">
      <formula>"E"</formula>
    </cfRule>
    <cfRule type="cellIs" dxfId="3319" priority="3690" stopIfTrue="1" operator="equal">
      <formula>"P"</formula>
    </cfRule>
  </conditionalFormatting>
  <conditionalFormatting sqref="AB422:AE423">
    <cfRule type="cellIs" dxfId="3318" priority="3681" stopIfTrue="1" operator="equal">
      <formula>"P"</formula>
    </cfRule>
    <cfRule type="cellIs" dxfId="3317" priority="3682" stopIfTrue="1" operator="equal">
      <formula>"E"</formula>
    </cfRule>
    <cfRule type="cellIs" dxfId="3316" priority="3683" stopIfTrue="1" operator="equal">
      <formula>"P"</formula>
    </cfRule>
    <cfRule type="cellIs" dxfId="3315" priority="3684" stopIfTrue="1" operator="equal">
      <formula>"E"</formula>
    </cfRule>
    <cfRule type="cellIs" dxfId="3314" priority="3685" stopIfTrue="1" operator="equal">
      <formula>"P"</formula>
    </cfRule>
  </conditionalFormatting>
  <conditionalFormatting sqref="AS422:AV422">
    <cfRule type="cellIs" dxfId="3313" priority="3676" stopIfTrue="1" operator="equal">
      <formula>"e"</formula>
    </cfRule>
    <cfRule type="cellIs" dxfId="3312" priority="3677" stopIfTrue="1" operator="equal">
      <formula>"p"</formula>
    </cfRule>
    <cfRule type="cellIs" dxfId="3311" priority="3678" stopIfTrue="1" operator="equal">
      <formula>"e"</formula>
    </cfRule>
  </conditionalFormatting>
  <conditionalFormatting sqref="AS423:AV423">
    <cfRule type="cellIs" dxfId="3310" priority="3679" stopIfTrue="1" operator="equal">
      <formula>"E"</formula>
    </cfRule>
    <cfRule type="cellIs" dxfId="3309" priority="3680" stopIfTrue="1" operator="equal">
      <formula>"P"</formula>
    </cfRule>
  </conditionalFormatting>
  <conditionalFormatting sqref="AS422:AV423">
    <cfRule type="cellIs" dxfId="3308" priority="3671" stopIfTrue="1" operator="equal">
      <formula>"P"</formula>
    </cfRule>
    <cfRule type="cellIs" dxfId="3307" priority="3672" stopIfTrue="1" operator="equal">
      <formula>"E"</formula>
    </cfRule>
    <cfRule type="cellIs" dxfId="3306" priority="3673" stopIfTrue="1" operator="equal">
      <formula>"P"</formula>
    </cfRule>
    <cfRule type="cellIs" dxfId="3305" priority="3674" stopIfTrue="1" operator="equal">
      <formula>"E"</formula>
    </cfRule>
    <cfRule type="cellIs" dxfId="3304" priority="3675" stopIfTrue="1" operator="equal">
      <formula>"P"</formula>
    </cfRule>
  </conditionalFormatting>
  <conditionalFormatting sqref="AW422:AZ422">
    <cfRule type="cellIs" dxfId="3303" priority="3666" stopIfTrue="1" operator="equal">
      <formula>"e"</formula>
    </cfRule>
    <cfRule type="cellIs" dxfId="3302" priority="3667" stopIfTrue="1" operator="equal">
      <formula>"p"</formula>
    </cfRule>
    <cfRule type="cellIs" dxfId="3301" priority="3668" stopIfTrue="1" operator="equal">
      <formula>"e"</formula>
    </cfRule>
  </conditionalFormatting>
  <conditionalFormatting sqref="AW423:AZ423">
    <cfRule type="cellIs" dxfId="3300" priority="3669" stopIfTrue="1" operator="equal">
      <formula>"E"</formula>
    </cfRule>
    <cfRule type="cellIs" dxfId="3299" priority="3670" stopIfTrue="1" operator="equal">
      <formula>"P"</formula>
    </cfRule>
  </conditionalFormatting>
  <conditionalFormatting sqref="AW422:AZ423">
    <cfRule type="cellIs" dxfId="3298" priority="3661" stopIfTrue="1" operator="equal">
      <formula>"P"</formula>
    </cfRule>
    <cfRule type="cellIs" dxfId="3297" priority="3662" stopIfTrue="1" operator="equal">
      <formula>"E"</formula>
    </cfRule>
    <cfRule type="cellIs" dxfId="3296" priority="3663" stopIfTrue="1" operator="equal">
      <formula>"P"</formula>
    </cfRule>
    <cfRule type="cellIs" dxfId="3295" priority="3664" stopIfTrue="1" operator="equal">
      <formula>"E"</formula>
    </cfRule>
    <cfRule type="cellIs" dxfId="3294" priority="3665" stopIfTrue="1" operator="equal">
      <formula>"P"</formula>
    </cfRule>
  </conditionalFormatting>
  <conditionalFormatting sqref="BB422:BD422">
    <cfRule type="cellIs" dxfId="3293" priority="3656" stopIfTrue="1" operator="equal">
      <formula>"e"</formula>
    </cfRule>
    <cfRule type="cellIs" dxfId="3292" priority="3657" stopIfTrue="1" operator="equal">
      <formula>"p"</formula>
    </cfRule>
    <cfRule type="cellIs" dxfId="3291" priority="3658" stopIfTrue="1" operator="equal">
      <formula>"e"</formula>
    </cfRule>
  </conditionalFormatting>
  <conditionalFormatting sqref="BA423:BD423">
    <cfRule type="cellIs" dxfId="3290" priority="3659" stopIfTrue="1" operator="equal">
      <formula>"E"</formula>
    </cfRule>
    <cfRule type="cellIs" dxfId="3289" priority="3660" stopIfTrue="1" operator="equal">
      <formula>"P"</formula>
    </cfRule>
  </conditionalFormatting>
  <conditionalFormatting sqref="BA423:BD423 BB422:BD422">
    <cfRule type="cellIs" dxfId="3288" priority="3651" stopIfTrue="1" operator="equal">
      <formula>"P"</formula>
    </cfRule>
    <cfRule type="cellIs" dxfId="3287" priority="3652" stopIfTrue="1" operator="equal">
      <formula>"E"</formula>
    </cfRule>
    <cfRule type="cellIs" dxfId="3286" priority="3653" stopIfTrue="1" operator="equal">
      <formula>"P"</formula>
    </cfRule>
    <cfRule type="cellIs" dxfId="3285" priority="3654" stopIfTrue="1" operator="equal">
      <formula>"E"</formula>
    </cfRule>
    <cfRule type="cellIs" dxfId="3284" priority="3655" stopIfTrue="1" operator="equal">
      <formula>"P"</formula>
    </cfRule>
  </conditionalFormatting>
  <conditionalFormatting sqref="AN422">
    <cfRule type="cellIs" dxfId="3283" priority="3648" stopIfTrue="1" operator="equal">
      <formula>"e"</formula>
    </cfRule>
    <cfRule type="cellIs" dxfId="3282" priority="3649" stopIfTrue="1" operator="equal">
      <formula>"p"</formula>
    </cfRule>
    <cfRule type="cellIs" dxfId="3281" priority="3650" stopIfTrue="1" operator="equal">
      <formula>"e"</formula>
    </cfRule>
  </conditionalFormatting>
  <conditionalFormatting sqref="AN422">
    <cfRule type="cellIs" dxfId="3280" priority="3643" stopIfTrue="1" operator="equal">
      <formula>"P"</formula>
    </cfRule>
    <cfRule type="cellIs" dxfId="3279" priority="3644" stopIfTrue="1" operator="equal">
      <formula>"E"</formula>
    </cfRule>
    <cfRule type="cellIs" dxfId="3278" priority="3645" stopIfTrue="1" operator="equal">
      <formula>"P"</formula>
    </cfRule>
    <cfRule type="cellIs" dxfId="3277" priority="3646" stopIfTrue="1" operator="equal">
      <formula>"E"</formula>
    </cfRule>
    <cfRule type="cellIs" dxfId="3276" priority="3647" stopIfTrue="1" operator="equal">
      <formula>"P"</formula>
    </cfRule>
  </conditionalFormatting>
  <conditionalFormatting sqref="BA422">
    <cfRule type="cellIs" dxfId="3275" priority="3635" stopIfTrue="1" operator="equal">
      <formula>"P"</formula>
    </cfRule>
    <cfRule type="cellIs" dxfId="3274" priority="3636" stopIfTrue="1" operator="equal">
      <formula>"E"</formula>
    </cfRule>
    <cfRule type="cellIs" dxfId="3273" priority="3637" stopIfTrue="1" operator="equal">
      <formula>"P"</formula>
    </cfRule>
    <cfRule type="cellIs" dxfId="3272" priority="3638" stopIfTrue="1" operator="equal">
      <formula>"E"</formula>
    </cfRule>
    <cfRule type="cellIs" dxfId="3271" priority="3639" stopIfTrue="1" operator="equal">
      <formula>"P"</formula>
    </cfRule>
  </conditionalFormatting>
  <conditionalFormatting sqref="AO422:AR422">
    <cfRule type="cellIs" dxfId="3270" priority="3630" stopIfTrue="1" operator="equal">
      <formula>"e"</formula>
    </cfRule>
    <cfRule type="cellIs" dxfId="3269" priority="3631" stopIfTrue="1" operator="equal">
      <formula>"p"</formula>
    </cfRule>
    <cfRule type="cellIs" dxfId="3268" priority="3632" stopIfTrue="1" operator="equal">
      <formula>"e"</formula>
    </cfRule>
  </conditionalFormatting>
  <conditionalFormatting sqref="AO423:AR423">
    <cfRule type="cellIs" dxfId="3267" priority="3633" stopIfTrue="1" operator="equal">
      <formula>"E"</formula>
    </cfRule>
    <cfRule type="cellIs" dxfId="3266" priority="3634" stopIfTrue="1" operator="equal">
      <formula>"P"</formula>
    </cfRule>
  </conditionalFormatting>
  <conditionalFormatting sqref="AO422:AR423">
    <cfRule type="cellIs" dxfId="3265" priority="3625" stopIfTrue="1" operator="equal">
      <formula>"P"</formula>
    </cfRule>
    <cfRule type="cellIs" dxfId="3264" priority="3626" stopIfTrue="1" operator="equal">
      <formula>"E"</formula>
    </cfRule>
    <cfRule type="cellIs" dxfId="3263" priority="3627" stopIfTrue="1" operator="equal">
      <formula>"P"</formula>
    </cfRule>
    <cfRule type="cellIs" dxfId="3262" priority="3628" stopIfTrue="1" operator="equal">
      <formula>"E"</formula>
    </cfRule>
    <cfRule type="cellIs" dxfId="3261" priority="3629" stopIfTrue="1" operator="equal">
      <formula>"P"</formula>
    </cfRule>
  </conditionalFormatting>
  <conditionalFormatting sqref="AF425:AN425 BE425:BL425 G424:G425">
    <cfRule type="cellIs" dxfId="3260" priority="3623" stopIfTrue="1" operator="equal">
      <formula>"E"</formula>
    </cfRule>
    <cfRule type="cellIs" dxfId="3259" priority="3624" stopIfTrue="1" operator="equal">
      <formula>"P"</formula>
    </cfRule>
  </conditionalFormatting>
  <conditionalFormatting sqref="O424:AA424">
    <cfRule type="cellIs" dxfId="3258" priority="3610" stopIfTrue="1" operator="equal">
      <formula>"e"</formula>
    </cfRule>
    <cfRule type="cellIs" dxfId="3257" priority="3611" stopIfTrue="1" operator="equal">
      <formula>"p"</formula>
    </cfRule>
    <cfRule type="cellIs" dxfId="3256" priority="3612" stopIfTrue="1" operator="equal">
      <formula>"e"</formula>
    </cfRule>
  </conditionalFormatting>
  <conditionalFormatting sqref="O425:AA425">
    <cfRule type="cellIs" dxfId="3255" priority="3613" stopIfTrue="1" operator="equal">
      <formula>"E"</formula>
    </cfRule>
    <cfRule type="cellIs" dxfId="3254" priority="3614" stopIfTrue="1" operator="equal">
      <formula>"P"</formula>
    </cfRule>
  </conditionalFormatting>
  <conditionalFormatting sqref="O424:AA425">
    <cfRule type="cellIs" dxfId="3253" priority="3605" stopIfTrue="1" operator="equal">
      <formula>"P"</formula>
    </cfRule>
    <cfRule type="cellIs" dxfId="3252" priority="3606" stopIfTrue="1" operator="equal">
      <formula>"E"</formula>
    </cfRule>
    <cfRule type="cellIs" dxfId="3251" priority="3607" stopIfTrue="1" operator="equal">
      <formula>"P"</formula>
    </cfRule>
    <cfRule type="cellIs" dxfId="3250" priority="3608" stopIfTrue="1" operator="equal">
      <formula>"E"</formula>
    </cfRule>
    <cfRule type="cellIs" dxfId="3249" priority="3609" stopIfTrue="1" operator="equal">
      <formula>"P"</formula>
    </cfRule>
  </conditionalFormatting>
  <conditionalFormatting sqref="AB424:AE424">
    <cfRule type="cellIs" dxfId="3248" priority="3600" stopIfTrue="1" operator="equal">
      <formula>"e"</formula>
    </cfRule>
    <cfRule type="cellIs" dxfId="3247" priority="3601" stopIfTrue="1" operator="equal">
      <formula>"p"</formula>
    </cfRule>
    <cfRule type="cellIs" dxfId="3246" priority="3602" stopIfTrue="1" operator="equal">
      <formula>"e"</formula>
    </cfRule>
  </conditionalFormatting>
  <conditionalFormatting sqref="AB425:AE425">
    <cfRule type="cellIs" dxfId="3245" priority="3603" stopIfTrue="1" operator="equal">
      <formula>"E"</formula>
    </cfRule>
    <cfRule type="cellIs" dxfId="3244" priority="3604" stopIfTrue="1" operator="equal">
      <formula>"P"</formula>
    </cfRule>
  </conditionalFormatting>
  <conditionalFormatting sqref="AB424:AE425">
    <cfRule type="cellIs" dxfId="3243" priority="3595" stopIfTrue="1" operator="equal">
      <formula>"P"</formula>
    </cfRule>
    <cfRule type="cellIs" dxfId="3242" priority="3596" stopIfTrue="1" operator="equal">
      <formula>"E"</formula>
    </cfRule>
    <cfRule type="cellIs" dxfId="3241" priority="3597" stopIfTrue="1" operator="equal">
      <formula>"P"</formula>
    </cfRule>
    <cfRule type="cellIs" dxfId="3240" priority="3598" stopIfTrue="1" operator="equal">
      <formula>"E"</formula>
    </cfRule>
    <cfRule type="cellIs" dxfId="3239" priority="3599" stopIfTrue="1" operator="equal">
      <formula>"P"</formula>
    </cfRule>
  </conditionalFormatting>
  <conditionalFormatting sqref="AS424:AV424">
    <cfRule type="cellIs" dxfId="3238" priority="3590" stopIfTrue="1" operator="equal">
      <formula>"e"</formula>
    </cfRule>
    <cfRule type="cellIs" dxfId="3237" priority="3591" stopIfTrue="1" operator="equal">
      <formula>"p"</formula>
    </cfRule>
    <cfRule type="cellIs" dxfId="3236" priority="3592" stopIfTrue="1" operator="equal">
      <formula>"e"</formula>
    </cfRule>
  </conditionalFormatting>
  <conditionalFormatting sqref="AS425:AV425">
    <cfRule type="cellIs" dxfId="3235" priority="3593" stopIfTrue="1" operator="equal">
      <formula>"E"</formula>
    </cfRule>
    <cfRule type="cellIs" dxfId="3234" priority="3594" stopIfTrue="1" operator="equal">
      <formula>"P"</formula>
    </cfRule>
  </conditionalFormatting>
  <conditionalFormatting sqref="AS424:AV425">
    <cfRule type="cellIs" dxfId="3233" priority="3585" stopIfTrue="1" operator="equal">
      <formula>"P"</formula>
    </cfRule>
    <cfRule type="cellIs" dxfId="3232" priority="3586" stopIfTrue="1" operator="equal">
      <formula>"E"</formula>
    </cfRule>
    <cfRule type="cellIs" dxfId="3231" priority="3587" stopIfTrue="1" operator="equal">
      <formula>"P"</formula>
    </cfRule>
    <cfRule type="cellIs" dxfId="3230" priority="3588" stopIfTrue="1" operator="equal">
      <formula>"E"</formula>
    </cfRule>
    <cfRule type="cellIs" dxfId="3229" priority="3589" stopIfTrue="1" operator="equal">
      <formula>"P"</formula>
    </cfRule>
  </conditionalFormatting>
  <conditionalFormatting sqref="AW424:AZ424">
    <cfRule type="cellIs" dxfId="3228" priority="3580" stopIfTrue="1" operator="equal">
      <formula>"e"</formula>
    </cfRule>
    <cfRule type="cellIs" dxfId="3227" priority="3581" stopIfTrue="1" operator="equal">
      <formula>"p"</formula>
    </cfRule>
    <cfRule type="cellIs" dxfId="3226" priority="3582" stopIfTrue="1" operator="equal">
      <formula>"e"</formula>
    </cfRule>
  </conditionalFormatting>
  <conditionalFormatting sqref="AW425:AZ425">
    <cfRule type="cellIs" dxfId="3225" priority="3583" stopIfTrue="1" operator="equal">
      <formula>"E"</formula>
    </cfRule>
    <cfRule type="cellIs" dxfId="3224" priority="3584" stopIfTrue="1" operator="equal">
      <formula>"P"</formula>
    </cfRule>
  </conditionalFormatting>
  <conditionalFormatting sqref="AW424:AZ425">
    <cfRule type="cellIs" dxfId="3223" priority="3575" stopIfTrue="1" operator="equal">
      <formula>"P"</formula>
    </cfRule>
    <cfRule type="cellIs" dxfId="3222" priority="3576" stopIfTrue="1" operator="equal">
      <formula>"E"</formula>
    </cfRule>
    <cfRule type="cellIs" dxfId="3221" priority="3577" stopIfTrue="1" operator="equal">
      <formula>"P"</formula>
    </cfRule>
    <cfRule type="cellIs" dxfId="3220" priority="3578" stopIfTrue="1" operator="equal">
      <formula>"E"</formula>
    </cfRule>
    <cfRule type="cellIs" dxfId="3219" priority="3579" stopIfTrue="1" operator="equal">
      <formula>"P"</formula>
    </cfRule>
  </conditionalFormatting>
  <conditionalFormatting sqref="BA425:BD425">
    <cfRule type="cellIs" dxfId="3218" priority="3573" stopIfTrue="1" operator="equal">
      <formula>"E"</formula>
    </cfRule>
    <cfRule type="cellIs" dxfId="3217" priority="3574" stopIfTrue="1" operator="equal">
      <formula>"P"</formula>
    </cfRule>
  </conditionalFormatting>
  <conditionalFormatting sqref="BA425:BD425 BB424:BD424">
    <cfRule type="cellIs" dxfId="3216" priority="3565" stopIfTrue="1" operator="equal">
      <formula>"P"</formula>
    </cfRule>
    <cfRule type="cellIs" dxfId="3215" priority="3566" stopIfTrue="1" operator="equal">
      <formula>"E"</formula>
    </cfRule>
    <cfRule type="cellIs" dxfId="3214" priority="3567" stopIfTrue="1" operator="equal">
      <formula>"P"</formula>
    </cfRule>
    <cfRule type="cellIs" dxfId="3213" priority="3568" stopIfTrue="1" operator="equal">
      <formula>"E"</formula>
    </cfRule>
    <cfRule type="cellIs" dxfId="3212" priority="3569" stopIfTrue="1" operator="equal">
      <formula>"P"</formula>
    </cfRule>
  </conditionalFormatting>
  <conditionalFormatting sqref="AN424">
    <cfRule type="cellIs" dxfId="3211" priority="3562" stopIfTrue="1" operator="equal">
      <formula>"e"</formula>
    </cfRule>
    <cfRule type="cellIs" dxfId="3210" priority="3563" stopIfTrue="1" operator="equal">
      <formula>"p"</formula>
    </cfRule>
    <cfRule type="cellIs" dxfId="3209" priority="3564" stopIfTrue="1" operator="equal">
      <formula>"e"</formula>
    </cfRule>
  </conditionalFormatting>
  <conditionalFormatting sqref="AN424">
    <cfRule type="cellIs" dxfId="3208" priority="3557" stopIfTrue="1" operator="equal">
      <formula>"P"</formula>
    </cfRule>
    <cfRule type="cellIs" dxfId="3207" priority="3558" stopIfTrue="1" operator="equal">
      <formula>"E"</formula>
    </cfRule>
    <cfRule type="cellIs" dxfId="3206" priority="3559" stopIfTrue="1" operator="equal">
      <formula>"P"</formula>
    </cfRule>
    <cfRule type="cellIs" dxfId="3205" priority="3560" stopIfTrue="1" operator="equal">
      <formula>"E"</formula>
    </cfRule>
    <cfRule type="cellIs" dxfId="3204" priority="3561" stopIfTrue="1" operator="equal">
      <formula>"P"</formula>
    </cfRule>
  </conditionalFormatting>
  <conditionalFormatting sqref="BA424">
    <cfRule type="cellIs" dxfId="3203" priority="3554" stopIfTrue="1" operator="equal">
      <formula>"e"</formula>
    </cfRule>
    <cfRule type="cellIs" dxfId="3202" priority="3555" stopIfTrue="1" operator="equal">
      <formula>"p"</formula>
    </cfRule>
    <cfRule type="cellIs" dxfId="3201" priority="3556" stopIfTrue="1" operator="equal">
      <formula>"e"</formula>
    </cfRule>
  </conditionalFormatting>
  <conditionalFormatting sqref="BA424">
    <cfRule type="cellIs" dxfId="3200" priority="3549" stopIfTrue="1" operator="equal">
      <formula>"P"</formula>
    </cfRule>
    <cfRule type="cellIs" dxfId="3199" priority="3550" stopIfTrue="1" operator="equal">
      <formula>"E"</formula>
    </cfRule>
    <cfRule type="cellIs" dxfId="3198" priority="3551" stopIfTrue="1" operator="equal">
      <formula>"P"</formula>
    </cfRule>
    <cfRule type="cellIs" dxfId="3197" priority="3552" stopIfTrue="1" operator="equal">
      <formula>"E"</formula>
    </cfRule>
    <cfRule type="cellIs" dxfId="3196" priority="3553" stopIfTrue="1" operator="equal">
      <formula>"P"</formula>
    </cfRule>
  </conditionalFormatting>
  <conditionalFormatting sqref="AR424">
    <cfRule type="cellIs" dxfId="3195" priority="3544" stopIfTrue="1" operator="equal">
      <formula>"e"</formula>
    </cfRule>
    <cfRule type="cellIs" dxfId="3194" priority="3545" stopIfTrue="1" operator="equal">
      <formula>"p"</formula>
    </cfRule>
    <cfRule type="cellIs" dxfId="3193" priority="3546" stopIfTrue="1" operator="equal">
      <formula>"e"</formula>
    </cfRule>
  </conditionalFormatting>
  <conditionalFormatting sqref="AO425:AR425">
    <cfRule type="cellIs" dxfId="3192" priority="3547" stopIfTrue="1" operator="equal">
      <formula>"E"</formula>
    </cfRule>
    <cfRule type="cellIs" dxfId="3191" priority="3548" stopIfTrue="1" operator="equal">
      <formula>"P"</formula>
    </cfRule>
  </conditionalFormatting>
  <conditionalFormatting sqref="AR424 AO425:AR425">
    <cfRule type="cellIs" dxfId="3190" priority="3539" stopIfTrue="1" operator="equal">
      <formula>"P"</formula>
    </cfRule>
    <cfRule type="cellIs" dxfId="3189" priority="3540" stopIfTrue="1" operator="equal">
      <formula>"E"</formula>
    </cfRule>
    <cfRule type="cellIs" dxfId="3188" priority="3541" stopIfTrue="1" operator="equal">
      <formula>"P"</formula>
    </cfRule>
    <cfRule type="cellIs" dxfId="3187" priority="3542" stopIfTrue="1" operator="equal">
      <formula>"E"</formula>
    </cfRule>
    <cfRule type="cellIs" dxfId="3186" priority="3543" stopIfTrue="1" operator="equal">
      <formula>"P"</formula>
    </cfRule>
  </conditionalFormatting>
  <conditionalFormatting sqref="AF426:AM426 BE426:BL426">
    <cfRule type="cellIs" dxfId="3185" priority="3534" stopIfTrue="1" operator="equal">
      <formula>"e"</formula>
    </cfRule>
    <cfRule type="cellIs" dxfId="3184" priority="3535" stopIfTrue="1" operator="equal">
      <formula>"p"</formula>
    </cfRule>
    <cfRule type="cellIs" dxfId="3183" priority="3536" stopIfTrue="1" operator="equal">
      <formula>"e"</formula>
    </cfRule>
  </conditionalFormatting>
  <conditionalFormatting sqref="AF427:AN427 BE427:BL427 G426:G427">
    <cfRule type="cellIs" dxfId="3182" priority="3537" stopIfTrue="1" operator="equal">
      <formula>"E"</formula>
    </cfRule>
    <cfRule type="cellIs" dxfId="3181" priority="3538" stopIfTrue="1" operator="equal">
      <formula>"P"</formula>
    </cfRule>
  </conditionalFormatting>
  <conditionalFormatting sqref="BE426:BL427 AF427:AN427 AF426:AM426">
    <cfRule type="cellIs" dxfId="3180" priority="3529" stopIfTrue="1" operator="equal">
      <formula>"P"</formula>
    </cfRule>
    <cfRule type="cellIs" dxfId="3179" priority="3530" stopIfTrue="1" operator="equal">
      <formula>"E"</formula>
    </cfRule>
    <cfRule type="cellIs" dxfId="3178" priority="3531" stopIfTrue="1" operator="equal">
      <formula>"P"</formula>
    </cfRule>
    <cfRule type="cellIs" dxfId="3177" priority="3532" stopIfTrue="1" operator="equal">
      <formula>"E"</formula>
    </cfRule>
    <cfRule type="cellIs" dxfId="3176" priority="3533" stopIfTrue="1" operator="equal">
      <formula>"P"</formula>
    </cfRule>
  </conditionalFormatting>
  <conditionalFormatting sqref="O426:AA426">
    <cfRule type="cellIs" dxfId="3175" priority="3524" stopIfTrue="1" operator="equal">
      <formula>"e"</formula>
    </cfRule>
    <cfRule type="cellIs" dxfId="3174" priority="3525" stopIfTrue="1" operator="equal">
      <formula>"p"</formula>
    </cfRule>
    <cfRule type="cellIs" dxfId="3173" priority="3526" stopIfTrue="1" operator="equal">
      <formula>"e"</formula>
    </cfRule>
  </conditionalFormatting>
  <conditionalFormatting sqref="O427:AA427">
    <cfRule type="cellIs" dxfId="3172" priority="3527" stopIfTrue="1" operator="equal">
      <formula>"E"</formula>
    </cfRule>
    <cfRule type="cellIs" dxfId="3171" priority="3528" stopIfTrue="1" operator="equal">
      <formula>"P"</formula>
    </cfRule>
  </conditionalFormatting>
  <conditionalFormatting sqref="O426:AA427">
    <cfRule type="cellIs" dxfId="3170" priority="3519" stopIfTrue="1" operator="equal">
      <formula>"P"</formula>
    </cfRule>
    <cfRule type="cellIs" dxfId="3169" priority="3520" stopIfTrue="1" operator="equal">
      <formula>"E"</formula>
    </cfRule>
    <cfRule type="cellIs" dxfId="3168" priority="3521" stopIfTrue="1" operator="equal">
      <formula>"P"</formula>
    </cfRule>
    <cfRule type="cellIs" dxfId="3167" priority="3522" stopIfTrue="1" operator="equal">
      <formula>"E"</formula>
    </cfRule>
    <cfRule type="cellIs" dxfId="3166" priority="3523" stopIfTrue="1" operator="equal">
      <formula>"P"</formula>
    </cfRule>
  </conditionalFormatting>
  <conditionalFormatting sqref="AB426:AE426">
    <cfRule type="cellIs" dxfId="3165" priority="3514" stopIfTrue="1" operator="equal">
      <formula>"e"</formula>
    </cfRule>
    <cfRule type="cellIs" dxfId="3164" priority="3515" stopIfTrue="1" operator="equal">
      <formula>"p"</formula>
    </cfRule>
    <cfRule type="cellIs" dxfId="3163" priority="3516" stopIfTrue="1" operator="equal">
      <formula>"e"</formula>
    </cfRule>
  </conditionalFormatting>
  <conditionalFormatting sqref="AB427:AE427">
    <cfRule type="cellIs" dxfId="3162" priority="3517" stopIfTrue="1" operator="equal">
      <formula>"E"</formula>
    </cfRule>
    <cfRule type="cellIs" dxfId="3161" priority="3518" stopIfTrue="1" operator="equal">
      <formula>"P"</formula>
    </cfRule>
  </conditionalFormatting>
  <conditionalFormatting sqref="AB426:AE427">
    <cfRule type="cellIs" dxfId="3160" priority="3509" stopIfTrue="1" operator="equal">
      <formula>"P"</formula>
    </cfRule>
    <cfRule type="cellIs" dxfId="3159" priority="3510" stopIfTrue="1" operator="equal">
      <formula>"E"</formula>
    </cfRule>
    <cfRule type="cellIs" dxfId="3158" priority="3511" stopIfTrue="1" operator="equal">
      <formula>"P"</formula>
    </cfRule>
    <cfRule type="cellIs" dxfId="3157" priority="3512" stopIfTrue="1" operator="equal">
      <formula>"E"</formula>
    </cfRule>
    <cfRule type="cellIs" dxfId="3156" priority="3513" stopIfTrue="1" operator="equal">
      <formula>"P"</formula>
    </cfRule>
  </conditionalFormatting>
  <conditionalFormatting sqref="AS426:AV426">
    <cfRule type="cellIs" dxfId="3155" priority="3504" stopIfTrue="1" operator="equal">
      <formula>"e"</formula>
    </cfRule>
    <cfRule type="cellIs" dxfId="3154" priority="3505" stopIfTrue="1" operator="equal">
      <formula>"p"</formula>
    </cfRule>
    <cfRule type="cellIs" dxfId="3153" priority="3506" stopIfTrue="1" operator="equal">
      <formula>"e"</formula>
    </cfRule>
  </conditionalFormatting>
  <conditionalFormatting sqref="AS427:AV427">
    <cfRule type="cellIs" dxfId="3152" priority="3507" stopIfTrue="1" operator="equal">
      <formula>"E"</formula>
    </cfRule>
    <cfRule type="cellIs" dxfId="3151" priority="3508" stopIfTrue="1" operator="equal">
      <formula>"P"</formula>
    </cfRule>
  </conditionalFormatting>
  <conditionalFormatting sqref="AS426:AV427">
    <cfRule type="cellIs" dxfId="3150" priority="3499" stopIfTrue="1" operator="equal">
      <formula>"P"</formula>
    </cfRule>
    <cfRule type="cellIs" dxfId="3149" priority="3500" stopIfTrue="1" operator="equal">
      <formula>"E"</formula>
    </cfRule>
    <cfRule type="cellIs" dxfId="3148" priority="3501" stopIfTrue="1" operator="equal">
      <formula>"P"</formula>
    </cfRule>
    <cfRule type="cellIs" dxfId="3147" priority="3502" stopIfTrue="1" operator="equal">
      <formula>"E"</formula>
    </cfRule>
    <cfRule type="cellIs" dxfId="3146" priority="3503" stopIfTrue="1" operator="equal">
      <formula>"P"</formula>
    </cfRule>
  </conditionalFormatting>
  <conditionalFormatting sqref="AW426:AZ426">
    <cfRule type="cellIs" dxfId="3145" priority="3494" stopIfTrue="1" operator="equal">
      <formula>"e"</formula>
    </cfRule>
    <cfRule type="cellIs" dxfId="3144" priority="3495" stopIfTrue="1" operator="equal">
      <formula>"p"</formula>
    </cfRule>
    <cfRule type="cellIs" dxfId="3143" priority="3496" stopIfTrue="1" operator="equal">
      <formula>"e"</formula>
    </cfRule>
  </conditionalFormatting>
  <conditionalFormatting sqref="AW427:AZ427">
    <cfRule type="cellIs" dxfId="3142" priority="3497" stopIfTrue="1" operator="equal">
      <formula>"E"</formula>
    </cfRule>
    <cfRule type="cellIs" dxfId="3141" priority="3498" stopIfTrue="1" operator="equal">
      <formula>"P"</formula>
    </cfRule>
  </conditionalFormatting>
  <conditionalFormatting sqref="AW426:AZ427">
    <cfRule type="cellIs" dxfId="3140" priority="3489" stopIfTrue="1" operator="equal">
      <formula>"P"</formula>
    </cfRule>
    <cfRule type="cellIs" dxfId="3139" priority="3490" stopIfTrue="1" operator="equal">
      <formula>"E"</formula>
    </cfRule>
    <cfRule type="cellIs" dxfId="3138" priority="3491" stopIfTrue="1" operator="equal">
      <formula>"P"</formula>
    </cfRule>
    <cfRule type="cellIs" dxfId="3137" priority="3492" stopIfTrue="1" operator="equal">
      <formula>"E"</formula>
    </cfRule>
    <cfRule type="cellIs" dxfId="3136" priority="3493" stopIfTrue="1" operator="equal">
      <formula>"P"</formula>
    </cfRule>
  </conditionalFormatting>
  <conditionalFormatting sqref="BB426:BD426">
    <cfRule type="cellIs" dxfId="3135" priority="3484" stopIfTrue="1" operator="equal">
      <formula>"e"</formula>
    </cfRule>
    <cfRule type="cellIs" dxfId="3134" priority="3485" stopIfTrue="1" operator="equal">
      <formula>"p"</formula>
    </cfRule>
    <cfRule type="cellIs" dxfId="3133" priority="3486" stopIfTrue="1" operator="equal">
      <formula>"e"</formula>
    </cfRule>
  </conditionalFormatting>
  <conditionalFormatting sqref="BA427:BD427">
    <cfRule type="cellIs" dxfId="3132" priority="3487" stopIfTrue="1" operator="equal">
      <formula>"E"</formula>
    </cfRule>
    <cfRule type="cellIs" dxfId="3131" priority="3488" stopIfTrue="1" operator="equal">
      <formula>"P"</formula>
    </cfRule>
  </conditionalFormatting>
  <conditionalFormatting sqref="BA427:BD427 BB426:BD426">
    <cfRule type="cellIs" dxfId="3130" priority="3479" stopIfTrue="1" operator="equal">
      <formula>"P"</formula>
    </cfRule>
    <cfRule type="cellIs" dxfId="3129" priority="3480" stopIfTrue="1" operator="equal">
      <formula>"E"</formula>
    </cfRule>
    <cfRule type="cellIs" dxfId="3128" priority="3481" stopIfTrue="1" operator="equal">
      <formula>"P"</formula>
    </cfRule>
    <cfRule type="cellIs" dxfId="3127" priority="3482" stopIfTrue="1" operator="equal">
      <formula>"E"</formula>
    </cfRule>
    <cfRule type="cellIs" dxfId="3126" priority="3483" stopIfTrue="1" operator="equal">
      <formula>"P"</formula>
    </cfRule>
  </conditionalFormatting>
  <conditionalFormatting sqref="AN426">
    <cfRule type="cellIs" dxfId="3125" priority="3476" stopIfTrue="1" operator="equal">
      <formula>"e"</formula>
    </cfRule>
    <cfRule type="cellIs" dxfId="3124" priority="3477" stopIfTrue="1" operator="equal">
      <formula>"p"</formula>
    </cfRule>
    <cfRule type="cellIs" dxfId="3123" priority="3478" stopIfTrue="1" operator="equal">
      <formula>"e"</formula>
    </cfRule>
  </conditionalFormatting>
  <conditionalFormatting sqref="AN426">
    <cfRule type="cellIs" dxfId="3122" priority="3471" stopIfTrue="1" operator="equal">
      <formula>"P"</formula>
    </cfRule>
    <cfRule type="cellIs" dxfId="3121" priority="3472" stopIfTrue="1" operator="equal">
      <formula>"E"</formula>
    </cfRule>
    <cfRule type="cellIs" dxfId="3120" priority="3473" stopIfTrue="1" operator="equal">
      <formula>"P"</formula>
    </cfRule>
    <cfRule type="cellIs" dxfId="3119" priority="3474" stopIfTrue="1" operator="equal">
      <formula>"E"</formula>
    </cfRule>
    <cfRule type="cellIs" dxfId="3118" priority="3475" stopIfTrue="1" operator="equal">
      <formula>"P"</formula>
    </cfRule>
  </conditionalFormatting>
  <conditionalFormatting sqref="BA426">
    <cfRule type="cellIs" dxfId="3117" priority="3468" stopIfTrue="1" operator="equal">
      <formula>"e"</formula>
    </cfRule>
    <cfRule type="cellIs" dxfId="3116" priority="3469" stopIfTrue="1" operator="equal">
      <formula>"p"</formula>
    </cfRule>
    <cfRule type="cellIs" dxfId="3115" priority="3470" stopIfTrue="1" operator="equal">
      <formula>"e"</formula>
    </cfRule>
  </conditionalFormatting>
  <conditionalFormatting sqref="BA426">
    <cfRule type="cellIs" dxfId="3114" priority="3463" stopIfTrue="1" operator="equal">
      <formula>"P"</formula>
    </cfRule>
    <cfRule type="cellIs" dxfId="3113" priority="3464" stopIfTrue="1" operator="equal">
      <formula>"E"</formula>
    </cfRule>
    <cfRule type="cellIs" dxfId="3112" priority="3465" stopIfTrue="1" operator="equal">
      <formula>"P"</formula>
    </cfRule>
    <cfRule type="cellIs" dxfId="3111" priority="3466" stopIfTrue="1" operator="equal">
      <formula>"E"</formula>
    </cfRule>
    <cfRule type="cellIs" dxfId="3110" priority="3467" stopIfTrue="1" operator="equal">
      <formula>"P"</formula>
    </cfRule>
  </conditionalFormatting>
  <conditionalFormatting sqref="AR426">
    <cfRule type="cellIs" dxfId="3109" priority="3458" stopIfTrue="1" operator="equal">
      <formula>"e"</formula>
    </cfRule>
    <cfRule type="cellIs" dxfId="3108" priority="3459" stopIfTrue="1" operator="equal">
      <formula>"p"</formula>
    </cfRule>
    <cfRule type="cellIs" dxfId="3107" priority="3460" stopIfTrue="1" operator="equal">
      <formula>"e"</formula>
    </cfRule>
  </conditionalFormatting>
  <conditionalFormatting sqref="AO427:AR427">
    <cfRule type="cellIs" dxfId="3106" priority="3461" stopIfTrue="1" operator="equal">
      <formula>"E"</formula>
    </cfRule>
    <cfRule type="cellIs" dxfId="3105" priority="3462" stopIfTrue="1" operator="equal">
      <formula>"P"</formula>
    </cfRule>
  </conditionalFormatting>
  <conditionalFormatting sqref="AR426 AO427:AR427">
    <cfRule type="cellIs" dxfId="3104" priority="3453" stopIfTrue="1" operator="equal">
      <formula>"P"</formula>
    </cfRule>
    <cfRule type="cellIs" dxfId="3103" priority="3454" stopIfTrue="1" operator="equal">
      <formula>"E"</formula>
    </cfRule>
    <cfRule type="cellIs" dxfId="3102" priority="3455" stopIfTrue="1" operator="equal">
      <formula>"P"</formula>
    </cfRule>
    <cfRule type="cellIs" dxfId="3101" priority="3456" stopIfTrue="1" operator="equal">
      <formula>"E"</formula>
    </cfRule>
    <cfRule type="cellIs" dxfId="3100" priority="3457" stopIfTrue="1" operator="equal">
      <formula>"P"</formula>
    </cfRule>
  </conditionalFormatting>
  <conditionalFormatting sqref="AF428:AM428 BE428:BL428">
    <cfRule type="cellIs" dxfId="3099" priority="3448" stopIfTrue="1" operator="equal">
      <formula>"e"</formula>
    </cfRule>
    <cfRule type="cellIs" dxfId="3098" priority="3449" stopIfTrue="1" operator="equal">
      <formula>"p"</formula>
    </cfRule>
    <cfRule type="cellIs" dxfId="3097" priority="3450" stopIfTrue="1" operator="equal">
      <formula>"e"</formula>
    </cfRule>
  </conditionalFormatting>
  <conditionalFormatting sqref="AF429:AN429 BE429:BL429 G428:G429">
    <cfRule type="cellIs" dxfId="3096" priority="3451" stopIfTrue="1" operator="equal">
      <formula>"E"</formula>
    </cfRule>
    <cfRule type="cellIs" dxfId="3095" priority="3452" stopIfTrue="1" operator="equal">
      <formula>"P"</formula>
    </cfRule>
  </conditionalFormatting>
  <conditionalFormatting sqref="BE428:BL429 AF429:AN429 AF428:AM428">
    <cfRule type="cellIs" dxfId="3094" priority="3443" stopIfTrue="1" operator="equal">
      <formula>"P"</formula>
    </cfRule>
    <cfRule type="cellIs" dxfId="3093" priority="3444" stopIfTrue="1" operator="equal">
      <formula>"E"</formula>
    </cfRule>
    <cfRule type="cellIs" dxfId="3092" priority="3445" stopIfTrue="1" operator="equal">
      <formula>"P"</formula>
    </cfRule>
    <cfRule type="cellIs" dxfId="3091" priority="3446" stopIfTrue="1" operator="equal">
      <formula>"E"</formula>
    </cfRule>
    <cfRule type="cellIs" dxfId="3090" priority="3447" stopIfTrue="1" operator="equal">
      <formula>"P"</formula>
    </cfRule>
  </conditionalFormatting>
  <conditionalFormatting sqref="O428:AA428">
    <cfRule type="cellIs" dxfId="3089" priority="3438" stopIfTrue="1" operator="equal">
      <formula>"e"</formula>
    </cfRule>
    <cfRule type="cellIs" dxfId="3088" priority="3439" stopIfTrue="1" operator="equal">
      <formula>"p"</formula>
    </cfRule>
    <cfRule type="cellIs" dxfId="3087" priority="3440" stopIfTrue="1" operator="equal">
      <formula>"e"</formula>
    </cfRule>
  </conditionalFormatting>
  <conditionalFormatting sqref="O429:AA429">
    <cfRule type="cellIs" dxfId="3086" priority="3441" stopIfTrue="1" operator="equal">
      <formula>"E"</formula>
    </cfRule>
    <cfRule type="cellIs" dxfId="3085" priority="3442" stopIfTrue="1" operator="equal">
      <formula>"P"</formula>
    </cfRule>
  </conditionalFormatting>
  <conditionalFormatting sqref="O428:AA429">
    <cfRule type="cellIs" dxfId="3084" priority="3433" stopIfTrue="1" operator="equal">
      <formula>"P"</formula>
    </cfRule>
    <cfRule type="cellIs" dxfId="3083" priority="3434" stopIfTrue="1" operator="equal">
      <formula>"E"</formula>
    </cfRule>
    <cfRule type="cellIs" dxfId="3082" priority="3435" stopIfTrue="1" operator="equal">
      <formula>"P"</formula>
    </cfRule>
    <cfRule type="cellIs" dxfId="3081" priority="3436" stopIfTrue="1" operator="equal">
      <formula>"E"</formula>
    </cfRule>
    <cfRule type="cellIs" dxfId="3080" priority="3437" stopIfTrue="1" operator="equal">
      <formula>"P"</formula>
    </cfRule>
  </conditionalFormatting>
  <conditionalFormatting sqref="AB428:AE428">
    <cfRule type="cellIs" dxfId="3079" priority="3428" stopIfTrue="1" operator="equal">
      <formula>"e"</formula>
    </cfRule>
    <cfRule type="cellIs" dxfId="3078" priority="3429" stopIfTrue="1" operator="equal">
      <formula>"p"</formula>
    </cfRule>
    <cfRule type="cellIs" dxfId="3077" priority="3430" stopIfTrue="1" operator="equal">
      <formula>"e"</formula>
    </cfRule>
  </conditionalFormatting>
  <conditionalFormatting sqref="AB429:AE429">
    <cfRule type="cellIs" dxfId="3076" priority="3431" stopIfTrue="1" operator="equal">
      <formula>"E"</formula>
    </cfRule>
    <cfRule type="cellIs" dxfId="3075" priority="3432" stopIfTrue="1" operator="equal">
      <formula>"P"</formula>
    </cfRule>
  </conditionalFormatting>
  <conditionalFormatting sqref="AB428:AE429">
    <cfRule type="cellIs" dxfId="3074" priority="3423" stopIfTrue="1" operator="equal">
      <formula>"P"</formula>
    </cfRule>
    <cfRule type="cellIs" dxfId="3073" priority="3424" stopIfTrue="1" operator="equal">
      <formula>"E"</formula>
    </cfRule>
    <cfRule type="cellIs" dxfId="3072" priority="3425" stopIfTrue="1" operator="equal">
      <formula>"P"</formula>
    </cfRule>
    <cfRule type="cellIs" dxfId="3071" priority="3426" stopIfTrue="1" operator="equal">
      <formula>"E"</formula>
    </cfRule>
    <cfRule type="cellIs" dxfId="3070" priority="3427" stopIfTrue="1" operator="equal">
      <formula>"P"</formula>
    </cfRule>
  </conditionalFormatting>
  <conditionalFormatting sqref="AS428:AV428">
    <cfRule type="cellIs" dxfId="3069" priority="3418" stopIfTrue="1" operator="equal">
      <formula>"e"</formula>
    </cfRule>
    <cfRule type="cellIs" dxfId="3068" priority="3419" stopIfTrue="1" operator="equal">
      <formula>"p"</formula>
    </cfRule>
    <cfRule type="cellIs" dxfId="3067" priority="3420" stopIfTrue="1" operator="equal">
      <formula>"e"</formula>
    </cfRule>
  </conditionalFormatting>
  <conditionalFormatting sqref="AS429:AV429">
    <cfRule type="cellIs" dxfId="3066" priority="3421" stopIfTrue="1" operator="equal">
      <formula>"E"</formula>
    </cfRule>
    <cfRule type="cellIs" dxfId="3065" priority="3422" stopIfTrue="1" operator="equal">
      <formula>"P"</formula>
    </cfRule>
  </conditionalFormatting>
  <conditionalFormatting sqref="AS428:AV429">
    <cfRule type="cellIs" dxfId="3064" priority="3413" stopIfTrue="1" operator="equal">
      <formula>"P"</formula>
    </cfRule>
    <cfRule type="cellIs" dxfId="3063" priority="3414" stopIfTrue="1" operator="equal">
      <formula>"E"</formula>
    </cfRule>
    <cfRule type="cellIs" dxfId="3062" priority="3415" stopIfTrue="1" operator="equal">
      <formula>"P"</formula>
    </cfRule>
    <cfRule type="cellIs" dxfId="3061" priority="3416" stopIfTrue="1" operator="equal">
      <formula>"E"</formula>
    </cfRule>
    <cfRule type="cellIs" dxfId="3060" priority="3417" stopIfTrue="1" operator="equal">
      <formula>"P"</formula>
    </cfRule>
  </conditionalFormatting>
  <conditionalFormatting sqref="AW428:AZ428">
    <cfRule type="cellIs" dxfId="3059" priority="3408" stopIfTrue="1" operator="equal">
      <formula>"e"</formula>
    </cfRule>
    <cfRule type="cellIs" dxfId="3058" priority="3409" stopIfTrue="1" operator="equal">
      <formula>"p"</formula>
    </cfRule>
    <cfRule type="cellIs" dxfId="3057" priority="3410" stopIfTrue="1" operator="equal">
      <formula>"e"</formula>
    </cfRule>
  </conditionalFormatting>
  <conditionalFormatting sqref="AW429:AZ429">
    <cfRule type="cellIs" dxfId="3056" priority="3411" stopIfTrue="1" operator="equal">
      <formula>"E"</formula>
    </cfRule>
    <cfRule type="cellIs" dxfId="3055" priority="3412" stopIfTrue="1" operator="equal">
      <formula>"P"</formula>
    </cfRule>
  </conditionalFormatting>
  <conditionalFormatting sqref="AW428:AZ429">
    <cfRule type="cellIs" dxfId="3054" priority="3403" stopIfTrue="1" operator="equal">
      <formula>"P"</formula>
    </cfRule>
    <cfRule type="cellIs" dxfId="3053" priority="3404" stopIfTrue="1" operator="equal">
      <formula>"E"</formula>
    </cfRule>
    <cfRule type="cellIs" dxfId="3052" priority="3405" stopIfTrue="1" operator="equal">
      <formula>"P"</formula>
    </cfRule>
    <cfRule type="cellIs" dxfId="3051" priority="3406" stopIfTrue="1" operator="equal">
      <formula>"E"</formula>
    </cfRule>
    <cfRule type="cellIs" dxfId="3050" priority="3407" stopIfTrue="1" operator="equal">
      <formula>"P"</formula>
    </cfRule>
  </conditionalFormatting>
  <conditionalFormatting sqref="BB428:BD428">
    <cfRule type="cellIs" dxfId="3049" priority="3398" stopIfTrue="1" operator="equal">
      <formula>"e"</formula>
    </cfRule>
    <cfRule type="cellIs" dxfId="3048" priority="3399" stopIfTrue="1" operator="equal">
      <formula>"p"</formula>
    </cfRule>
    <cfRule type="cellIs" dxfId="3047" priority="3400" stopIfTrue="1" operator="equal">
      <formula>"e"</formula>
    </cfRule>
  </conditionalFormatting>
  <conditionalFormatting sqref="BA429:BD429">
    <cfRule type="cellIs" dxfId="3046" priority="3401" stopIfTrue="1" operator="equal">
      <formula>"E"</formula>
    </cfRule>
    <cfRule type="cellIs" dxfId="3045" priority="3402" stopIfTrue="1" operator="equal">
      <formula>"P"</formula>
    </cfRule>
  </conditionalFormatting>
  <conditionalFormatting sqref="BA429:BD429 BB428:BD428">
    <cfRule type="cellIs" dxfId="3044" priority="3393" stopIfTrue="1" operator="equal">
      <formula>"P"</formula>
    </cfRule>
    <cfRule type="cellIs" dxfId="3043" priority="3394" stopIfTrue="1" operator="equal">
      <formula>"E"</formula>
    </cfRule>
    <cfRule type="cellIs" dxfId="3042" priority="3395" stopIfTrue="1" operator="equal">
      <formula>"P"</formula>
    </cfRule>
    <cfRule type="cellIs" dxfId="3041" priority="3396" stopIfTrue="1" operator="equal">
      <formula>"E"</formula>
    </cfRule>
    <cfRule type="cellIs" dxfId="3040" priority="3397" stopIfTrue="1" operator="equal">
      <formula>"P"</formula>
    </cfRule>
  </conditionalFormatting>
  <conditionalFormatting sqref="AN428">
    <cfRule type="cellIs" dxfId="3039" priority="3390" stopIfTrue="1" operator="equal">
      <formula>"e"</formula>
    </cfRule>
    <cfRule type="cellIs" dxfId="3038" priority="3391" stopIfTrue="1" operator="equal">
      <formula>"p"</formula>
    </cfRule>
    <cfRule type="cellIs" dxfId="3037" priority="3392" stopIfTrue="1" operator="equal">
      <formula>"e"</formula>
    </cfRule>
  </conditionalFormatting>
  <conditionalFormatting sqref="AN428">
    <cfRule type="cellIs" dxfId="3036" priority="3385" stopIfTrue="1" operator="equal">
      <formula>"P"</formula>
    </cfRule>
    <cfRule type="cellIs" dxfId="3035" priority="3386" stopIfTrue="1" operator="equal">
      <formula>"E"</formula>
    </cfRule>
    <cfRule type="cellIs" dxfId="3034" priority="3387" stopIfTrue="1" operator="equal">
      <formula>"P"</formula>
    </cfRule>
    <cfRule type="cellIs" dxfId="3033" priority="3388" stopIfTrue="1" operator="equal">
      <formula>"E"</formula>
    </cfRule>
    <cfRule type="cellIs" dxfId="3032" priority="3389" stopIfTrue="1" operator="equal">
      <formula>"P"</formula>
    </cfRule>
  </conditionalFormatting>
  <conditionalFormatting sqref="BA428">
    <cfRule type="cellIs" dxfId="3031" priority="3382" stopIfTrue="1" operator="equal">
      <formula>"e"</formula>
    </cfRule>
    <cfRule type="cellIs" dxfId="3030" priority="3383" stopIfTrue="1" operator="equal">
      <formula>"p"</formula>
    </cfRule>
    <cfRule type="cellIs" dxfId="3029" priority="3384" stopIfTrue="1" operator="equal">
      <formula>"e"</formula>
    </cfRule>
  </conditionalFormatting>
  <conditionalFormatting sqref="BA428">
    <cfRule type="cellIs" dxfId="3028" priority="3377" stopIfTrue="1" operator="equal">
      <formula>"P"</formula>
    </cfRule>
    <cfRule type="cellIs" dxfId="3027" priority="3378" stopIfTrue="1" operator="equal">
      <formula>"E"</formula>
    </cfRule>
    <cfRule type="cellIs" dxfId="3026" priority="3379" stopIfTrue="1" operator="equal">
      <formula>"P"</formula>
    </cfRule>
    <cfRule type="cellIs" dxfId="3025" priority="3380" stopIfTrue="1" operator="equal">
      <formula>"E"</formula>
    </cfRule>
    <cfRule type="cellIs" dxfId="3024" priority="3381" stopIfTrue="1" operator="equal">
      <formula>"P"</formula>
    </cfRule>
  </conditionalFormatting>
  <conditionalFormatting sqref="AR428">
    <cfRule type="cellIs" dxfId="3023" priority="3372" stopIfTrue="1" operator="equal">
      <formula>"e"</formula>
    </cfRule>
    <cfRule type="cellIs" dxfId="3022" priority="3373" stopIfTrue="1" operator="equal">
      <formula>"p"</formula>
    </cfRule>
    <cfRule type="cellIs" dxfId="3021" priority="3374" stopIfTrue="1" operator="equal">
      <formula>"e"</formula>
    </cfRule>
  </conditionalFormatting>
  <conditionalFormatting sqref="AO429:AR429">
    <cfRule type="cellIs" dxfId="3020" priority="3375" stopIfTrue="1" operator="equal">
      <formula>"E"</formula>
    </cfRule>
    <cfRule type="cellIs" dxfId="3019" priority="3376" stopIfTrue="1" operator="equal">
      <formula>"P"</formula>
    </cfRule>
  </conditionalFormatting>
  <conditionalFormatting sqref="AR428 AO429:AR429">
    <cfRule type="cellIs" dxfId="3018" priority="3367" stopIfTrue="1" operator="equal">
      <formula>"P"</formula>
    </cfRule>
    <cfRule type="cellIs" dxfId="3017" priority="3368" stopIfTrue="1" operator="equal">
      <formula>"E"</formula>
    </cfRule>
    <cfRule type="cellIs" dxfId="3016" priority="3369" stopIfTrue="1" operator="equal">
      <formula>"P"</formula>
    </cfRule>
    <cfRule type="cellIs" dxfId="3015" priority="3370" stopIfTrue="1" operator="equal">
      <formula>"E"</formula>
    </cfRule>
    <cfRule type="cellIs" dxfId="3014" priority="3371" stopIfTrue="1" operator="equal">
      <formula>"P"</formula>
    </cfRule>
  </conditionalFormatting>
  <conditionalFormatting sqref="S40:AH40 AJ40:BL40">
    <cfRule type="cellIs" dxfId="3013" priority="3364" stopIfTrue="1" operator="equal">
      <formula>"e"</formula>
    </cfRule>
    <cfRule type="cellIs" dxfId="3012" priority="3365" stopIfTrue="1" operator="equal">
      <formula>"p"</formula>
    </cfRule>
    <cfRule type="cellIs" dxfId="3011" priority="3366" stopIfTrue="1" operator="equal">
      <formula>"e"</formula>
    </cfRule>
  </conditionalFormatting>
  <conditionalFormatting sqref="O40:Q40">
    <cfRule type="cellIs" dxfId="3010" priority="3361" stopIfTrue="1" operator="equal">
      <formula>"e"</formula>
    </cfRule>
    <cfRule type="cellIs" dxfId="3009" priority="3362" stopIfTrue="1" operator="equal">
      <formula>"p"</formula>
    </cfRule>
    <cfRule type="cellIs" dxfId="3008" priority="3363" stopIfTrue="1" operator="equal">
      <formula>"e"</formula>
    </cfRule>
  </conditionalFormatting>
  <conditionalFormatting sqref="R40">
    <cfRule type="cellIs" dxfId="3007" priority="3358" stopIfTrue="1" operator="equal">
      <formula>"e"</formula>
    </cfRule>
    <cfRule type="cellIs" dxfId="3006" priority="3359" stopIfTrue="1" operator="equal">
      <formula>"p"</formula>
    </cfRule>
    <cfRule type="cellIs" dxfId="3005" priority="3360" stopIfTrue="1" operator="equal">
      <formula>"e"</formula>
    </cfRule>
  </conditionalFormatting>
  <conditionalFormatting sqref="AI40">
    <cfRule type="cellIs" dxfId="3004" priority="3355" stopIfTrue="1" operator="equal">
      <formula>"e"</formula>
    </cfRule>
    <cfRule type="cellIs" dxfId="3003" priority="3356" stopIfTrue="1" operator="equal">
      <formula>"p"</formula>
    </cfRule>
    <cfRule type="cellIs" dxfId="3002" priority="3357" stopIfTrue="1" operator="equal">
      <formula>"e"</formula>
    </cfRule>
  </conditionalFormatting>
  <conditionalFormatting sqref="S42:AH42 AJ42:BL42">
    <cfRule type="cellIs" dxfId="3001" priority="3352" stopIfTrue="1" operator="equal">
      <formula>"e"</formula>
    </cfRule>
    <cfRule type="cellIs" dxfId="3000" priority="3353" stopIfTrue="1" operator="equal">
      <formula>"p"</formula>
    </cfRule>
    <cfRule type="cellIs" dxfId="2999" priority="3354" stopIfTrue="1" operator="equal">
      <formula>"e"</formula>
    </cfRule>
  </conditionalFormatting>
  <conditionalFormatting sqref="O42:Q42">
    <cfRule type="cellIs" dxfId="2998" priority="3349" stopIfTrue="1" operator="equal">
      <formula>"e"</formula>
    </cfRule>
    <cfRule type="cellIs" dxfId="2997" priority="3350" stopIfTrue="1" operator="equal">
      <formula>"p"</formula>
    </cfRule>
    <cfRule type="cellIs" dxfId="2996" priority="3351" stopIfTrue="1" operator="equal">
      <formula>"e"</formula>
    </cfRule>
  </conditionalFormatting>
  <conditionalFormatting sqref="R42">
    <cfRule type="cellIs" dxfId="2995" priority="3346" stopIfTrue="1" operator="equal">
      <formula>"e"</formula>
    </cfRule>
    <cfRule type="cellIs" dxfId="2994" priority="3347" stopIfTrue="1" operator="equal">
      <formula>"p"</formula>
    </cfRule>
    <cfRule type="cellIs" dxfId="2993" priority="3348" stopIfTrue="1" operator="equal">
      <formula>"e"</formula>
    </cfRule>
  </conditionalFormatting>
  <conditionalFormatting sqref="AI42">
    <cfRule type="cellIs" dxfId="2992" priority="3343" stopIfTrue="1" operator="equal">
      <formula>"e"</formula>
    </cfRule>
    <cfRule type="cellIs" dxfId="2991" priority="3344" stopIfTrue="1" operator="equal">
      <formula>"p"</formula>
    </cfRule>
    <cfRule type="cellIs" dxfId="2990" priority="3345" stopIfTrue="1" operator="equal">
      <formula>"e"</formula>
    </cfRule>
  </conditionalFormatting>
  <conditionalFormatting sqref="S44:AH44 AJ44:BL44">
    <cfRule type="cellIs" dxfId="2989" priority="3340" stopIfTrue="1" operator="equal">
      <formula>"e"</formula>
    </cfRule>
    <cfRule type="cellIs" dxfId="2988" priority="3341" stopIfTrue="1" operator="equal">
      <formula>"p"</formula>
    </cfRule>
    <cfRule type="cellIs" dxfId="2987" priority="3342" stopIfTrue="1" operator="equal">
      <formula>"e"</formula>
    </cfRule>
  </conditionalFormatting>
  <conditionalFormatting sqref="O44:Q44">
    <cfRule type="cellIs" dxfId="2986" priority="3337" stopIfTrue="1" operator="equal">
      <formula>"e"</formula>
    </cfRule>
    <cfRule type="cellIs" dxfId="2985" priority="3338" stopIfTrue="1" operator="equal">
      <formula>"p"</formula>
    </cfRule>
    <cfRule type="cellIs" dxfId="2984" priority="3339" stopIfTrue="1" operator="equal">
      <formula>"e"</formula>
    </cfRule>
  </conditionalFormatting>
  <conditionalFormatting sqref="R44">
    <cfRule type="cellIs" dxfId="2983" priority="3334" stopIfTrue="1" operator="equal">
      <formula>"e"</formula>
    </cfRule>
    <cfRule type="cellIs" dxfId="2982" priority="3335" stopIfTrue="1" operator="equal">
      <formula>"p"</formula>
    </cfRule>
    <cfRule type="cellIs" dxfId="2981" priority="3336" stopIfTrue="1" operator="equal">
      <formula>"e"</formula>
    </cfRule>
  </conditionalFormatting>
  <conditionalFormatting sqref="AI44">
    <cfRule type="cellIs" dxfId="2980" priority="3331" stopIfTrue="1" operator="equal">
      <formula>"e"</formula>
    </cfRule>
    <cfRule type="cellIs" dxfId="2979" priority="3332" stopIfTrue="1" operator="equal">
      <formula>"p"</formula>
    </cfRule>
    <cfRule type="cellIs" dxfId="2978" priority="3333" stopIfTrue="1" operator="equal">
      <formula>"e"</formula>
    </cfRule>
  </conditionalFormatting>
  <conditionalFormatting sqref="U266">
    <cfRule type="cellIs" dxfId="2977" priority="3326" stopIfTrue="1" operator="equal">
      <formula>"e"</formula>
    </cfRule>
    <cfRule type="cellIs" dxfId="2976" priority="3327" stopIfTrue="1" operator="equal">
      <formula>"p"</formula>
    </cfRule>
    <cfRule type="cellIs" dxfId="2975" priority="3328" stopIfTrue="1" operator="equal">
      <formula>"e"</formula>
    </cfRule>
  </conditionalFormatting>
  <conditionalFormatting sqref="U266">
    <cfRule type="cellIs" dxfId="2974" priority="3329" stopIfTrue="1" operator="equal">
      <formula>"E"</formula>
    </cfRule>
    <cfRule type="cellIs" dxfId="2973" priority="3330" stopIfTrue="1" operator="equal">
      <formula>"P"</formula>
    </cfRule>
  </conditionalFormatting>
  <conditionalFormatting sqref="R264">
    <cfRule type="cellIs" dxfId="2972" priority="3324" stopIfTrue="1" operator="equal">
      <formula>"E"</formula>
    </cfRule>
    <cfRule type="cellIs" dxfId="2971" priority="3325" stopIfTrue="1" operator="equal">
      <formula>"P"</formula>
    </cfRule>
  </conditionalFormatting>
  <conditionalFormatting sqref="S264">
    <cfRule type="cellIs" dxfId="2970" priority="3316" stopIfTrue="1" operator="equal">
      <formula>"e"</formula>
    </cfRule>
    <cfRule type="cellIs" dxfId="2969" priority="3317" stopIfTrue="1" operator="equal">
      <formula>"p"</formula>
    </cfRule>
    <cfRule type="cellIs" dxfId="2968" priority="3318" stopIfTrue="1" operator="equal">
      <formula>"e"</formula>
    </cfRule>
  </conditionalFormatting>
  <conditionalFormatting sqref="S264">
    <cfRule type="cellIs" dxfId="2967" priority="3319" stopIfTrue="1" operator="equal">
      <formula>"E"</formula>
    </cfRule>
    <cfRule type="cellIs" dxfId="2966" priority="3320" stopIfTrue="1" operator="equal">
      <formula>"P"</formula>
    </cfRule>
  </conditionalFormatting>
  <conditionalFormatting sqref="AB268">
    <cfRule type="cellIs" dxfId="2965" priority="3311" stopIfTrue="1" operator="equal">
      <formula>"e"</formula>
    </cfRule>
    <cfRule type="cellIs" dxfId="2964" priority="3312" stopIfTrue="1" operator="equal">
      <formula>"p"</formula>
    </cfRule>
    <cfRule type="cellIs" dxfId="2963" priority="3313" stopIfTrue="1" operator="equal">
      <formula>"e"</formula>
    </cfRule>
  </conditionalFormatting>
  <conditionalFormatting sqref="AB268">
    <cfRule type="cellIs" dxfId="2962" priority="3314" stopIfTrue="1" operator="equal">
      <formula>"E"</formula>
    </cfRule>
    <cfRule type="cellIs" dxfId="2961" priority="3315" stopIfTrue="1" operator="equal">
      <formula>"P"</formula>
    </cfRule>
  </conditionalFormatting>
  <conditionalFormatting sqref="O346:Q346 O336:U336 AR334:AT334 AW334:AY334 BA334 X346:AA346 O330:AA330 BC334:BJ334 O338:AA338 AJ334:AP334 AJ330:BJ330 AJ338:BL338 AJ346:BL346 O334:AA334">
    <cfRule type="cellIs" dxfId="2960" priority="3306" stopIfTrue="1" operator="equal">
      <formula>"e"</formula>
    </cfRule>
    <cfRule type="cellIs" dxfId="2959" priority="3307" stopIfTrue="1" operator="equal">
      <formula>"p"</formula>
    </cfRule>
    <cfRule type="cellIs" dxfId="2958" priority="3308" stopIfTrue="1" operator="equal">
      <formula>"e"</formula>
    </cfRule>
  </conditionalFormatting>
  <conditionalFormatting sqref="O347:AA347 BA337:BD337 BE347:BJ347 BE349:BJ349 O349:AA349 O351:AA351 O342:U342 AK344:AM344 AS345:BJ345 AS344:AU344 AW344:AY344 BA344:BC344 BE344:BG344 BI344:BJ344 O339:AA341 AJ339:BJ341 AJ345:AM345 AJ343:BJ343 AJ349:AQ349 AJ347:AR347 AJ351:BD351 O343:AA345">
    <cfRule type="cellIs" dxfId="2957" priority="3309" stopIfTrue="1" operator="equal">
      <formula>"E"</formula>
    </cfRule>
    <cfRule type="cellIs" dxfId="2956" priority="3310" stopIfTrue="1" operator="equal">
      <formula>"P"</formula>
    </cfRule>
  </conditionalFormatting>
  <conditionalFormatting sqref="S350:Y350">
    <cfRule type="cellIs" dxfId="2955" priority="3301" stopIfTrue="1" operator="equal">
      <formula>"e"</formula>
    </cfRule>
    <cfRule type="cellIs" dxfId="2954" priority="3302" stopIfTrue="1" operator="equal">
      <formula>"p"</formula>
    </cfRule>
    <cfRule type="cellIs" dxfId="2953" priority="3303" stopIfTrue="1" operator="equal">
      <formula>"e"</formula>
    </cfRule>
  </conditionalFormatting>
  <conditionalFormatting sqref="AO337:AP337 AR337:AT337 AK337 W331:W333 P337 R337:S337 W335 O331:S331 BA347:BD347 BA349:BD349 O333:S333 P332:S332 Z335:AA335 U337:W337 Y337:Z337 AW337:AY337 R335:T335">
    <cfRule type="cellIs" dxfId="2952" priority="3304" stopIfTrue="1" operator="equal">
      <formula>"E"</formula>
    </cfRule>
    <cfRule type="cellIs" dxfId="2951" priority="3305" stopIfTrue="1" operator="equal">
      <formula>"P"</formula>
    </cfRule>
  </conditionalFormatting>
  <conditionalFormatting sqref="O350:Q350">
    <cfRule type="cellIs" dxfId="2950" priority="3298" stopIfTrue="1" operator="equal">
      <formula>"e"</formula>
    </cfRule>
    <cfRule type="cellIs" dxfId="2949" priority="3299" stopIfTrue="1" operator="equal">
      <formula>"p"</formula>
    </cfRule>
    <cfRule type="cellIs" dxfId="2948" priority="3300" stopIfTrue="1" operator="equal">
      <formula>"e"</formula>
    </cfRule>
  </conditionalFormatting>
  <conditionalFormatting sqref="R350">
    <cfRule type="cellIs" dxfId="2947" priority="3295" stopIfTrue="1" operator="equal">
      <formula>"e"</formula>
    </cfRule>
    <cfRule type="cellIs" dxfId="2946" priority="3296" stopIfTrue="1" operator="equal">
      <formula>"p"</formula>
    </cfRule>
    <cfRule type="cellIs" dxfId="2945" priority="3297" stopIfTrue="1" operator="equal">
      <formula>"e"</formula>
    </cfRule>
  </conditionalFormatting>
  <conditionalFormatting sqref="S346:W346">
    <cfRule type="cellIs" dxfId="2944" priority="3289" stopIfTrue="1" operator="equal">
      <formula>"e"</formula>
    </cfRule>
    <cfRule type="cellIs" dxfId="2943" priority="3290" stopIfTrue="1" operator="equal">
      <formula>"p"</formula>
    </cfRule>
    <cfRule type="cellIs" dxfId="2942" priority="3291" stopIfTrue="1" operator="equal">
      <formula>"e"</formula>
    </cfRule>
  </conditionalFormatting>
  <conditionalFormatting sqref="S346:U346">
    <cfRule type="cellIs" dxfId="2941" priority="3286" stopIfTrue="1" operator="equal">
      <formula>"e"</formula>
    </cfRule>
    <cfRule type="cellIs" dxfId="2940" priority="3287" stopIfTrue="1" operator="equal">
      <formula>"p"</formula>
    </cfRule>
    <cfRule type="cellIs" dxfId="2939" priority="3288" stopIfTrue="1" operator="equal">
      <formula>"e"</formula>
    </cfRule>
  </conditionalFormatting>
  <conditionalFormatting sqref="R346">
    <cfRule type="cellIs" dxfId="2938" priority="3283" stopIfTrue="1" operator="equal">
      <formula>"e"</formula>
    </cfRule>
    <cfRule type="cellIs" dxfId="2937" priority="3284" stopIfTrue="1" operator="equal">
      <formula>"p"</formula>
    </cfRule>
    <cfRule type="cellIs" dxfId="2936" priority="3285" stopIfTrue="1" operator="equal">
      <formula>"e"</formula>
    </cfRule>
  </conditionalFormatting>
  <conditionalFormatting sqref="AS347:AV347 AV350 AS349:AW349">
    <cfRule type="cellIs" dxfId="2935" priority="3281" stopIfTrue="1" operator="equal">
      <formula>"E"</formula>
    </cfRule>
    <cfRule type="cellIs" dxfId="2934" priority="3282" stopIfTrue="1" operator="equal">
      <formula>"P"</formula>
    </cfRule>
  </conditionalFormatting>
  <conditionalFormatting sqref="AW347:AZ347 AX349:AZ349">
    <cfRule type="cellIs" dxfId="2933" priority="3279" stopIfTrue="1" operator="equal">
      <formula>"E"</formula>
    </cfRule>
    <cfRule type="cellIs" dxfId="2932" priority="3280" stopIfTrue="1" operator="equal">
      <formula>"P"</formula>
    </cfRule>
  </conditionalFormatting>
  <conditionalFormatting sqref="BE351:BJ351">
    <cfRule type="cellIs" dxfId="2931" priority="3277" stopIfTrue="1" operator="equal">
      <formula>"E"</formula>
    </cfRule>
    <cfRule type="cellIs" dxfId="2930" priority="3278" stopIfTrue="1" operator="equal">
      <formula>"P"</formula>
    </cfRule>
  </conditionalFormatting>
  <conditionalFormatting sqref="AQ334">
    <cfRule type="cellIs" dxfId="2929" priority="3274" stopIfTrue="1" operator="equal">
      <formula>"e"</formula>
    </cfRule>
    <cfRule type="cellIs" dxfId="2928" priority="3275" stopIfTrue="1" operator="equal">
      <formula>"p"</formula>
    </cfRule>
    <cfRule type="cellIs" dxfId="2927" priority="3276" stopIfTrue="1" operator="equal">
      <formula>"e"</formula>
    </cfRule>
  </conditionalFormatting>
  <conditionalFormatting sqref="AU334:AV334">
    <cfRule type="cellIs" dxfId="2926" priority="3271" stopIfTrue="1" operator="equal">
      <formula>"e"</formula>
    </cfRule>
    <cfRule type="cellIs" dxfId="2925" priority="3272" stopIfTrue="1" operator="equal">
      <formula>"p"</formula>
    </cfRule>
    <cfRule type="cellIs" dxfId="2924" priority="3273" stopIfTrue="1" operator="equal">
      <formula>"e"</formula>
    </cfRule>
  </conditionalFormatting>
  <conditionalFormatting sqref="AZ334">
    <cfRule type="cellIs" dxfId="2923" priority="3268" stopIfTrue="1" operator="equal">
      <formula>"e"</formula>
    </cfRule>
    <cfRule type="cellIs" dxfId="2922" priority="3269" stopIfTrue="1" operator="equal">
      <formula>"p"</formula>
    </cfRule>
    <cfRule type="cellIs" dxfId="2921" priority="3270" stopIfTrue="1" operator="equal">
      <formula>"e"</formula>
    </cfRule>
  </conditionalFormatting>
  <conditionalFormatting sqref="BB334">
    <cfRule type="cellIs" dxfId="2920" priority="3265" stopIfTrue="1" operator="equal">
      <formula>"e"</formula>
    </cfRule>
    <cfRule type="cellIs" dxfId="2919" priority="3266" stopIfTrue="1" operator="equal">
      <formula>"p"</formula>
    </cfRule>
    <cfRule type="cellIs" dxfId="2918" priority="3267" stopIfTrue="1" operator="equal">
      <formula>"e"</formula>
    </cfRule>
  </conditionalFormatting>
  <conditionalFormatting sqref="S348:U348">
    <cfRule type="cellIs" dxfId="2917" priority="3262" stopIfTrue="1" operator="equal">
      <formula>"e"</formula>
    </cfRule>
    <cfRule type="cellIs" dxfId="2916" priority="3263" stopIfTrue="1" operator="equal">
      <formula>"p"</formula>
    </cfRule>
    <cfRule type="cellIs" dxfId="2915" priority="3264" stopIfTrue="1" operator="equal">
      <formula>"e"</formula>
    </cfRule>
  </conditionalFormatting>
  <conditionalFormatting sqref="O348:Q348">
    <cfRule type="cellIs" dxfId="2914" priority="3259" stopIfTrue="1" operator="equal">
      <formula>"e"</formula>
    </cfRule>
    <cfRule type="cellIs" dxfId="2913" priority="3260" stopIfTrue="1" operator="equal">
      <formula>"p"</formula>
    </cfRule>
    <cfRule type="cellIs" dxfId="2912" priority="3261" stopIfTrue="1" operator="equal">
      <formula>"e"</formula>
    </cfRule>
  </conditionalFormatting>
  <conditionalFormatting sqref="R348">
    <cfRule type="cellIs" dxfId="2911" priority="3256" stopIfTrue="1" operator="equal">
      <formula>"e"</formula>
    </cfRule>
    <cfRule type="cellIs" dxfId="2910" priority="3257" stopIfTrue="1" operator="equal">
      <formula>"p"</formula>
    </cfRule>
    <cfRule type="cellIs" dxfId="2909" priority="3258" stopIfTrue="1" operator="equal">
      <formula>"e"</formula>
    </cfRule>
  </conditionalFormatting>
  <conditionalFormatting sqref="BF348:BI348">
    <cfRule type="cellIs" dxfId="2908" priority="3253" stopIfTrue="1" operator="equal">
      <formula>"e"</formula>
    </cfRule>
    <cfRule type="cellIs" dxfId="2907" priority="3254" stopIfTrue="1" operator="equal">
      <formula>"p"</formula>
    </cfRule>
    <cfRule type="cellIs" dxfId="2906" priority="3255" stopIfTrue="1" operator="equal">
      <formula>"e"</formula>
    </cfRule>
  </conditionalFormatting>
  <conditionalFormatting sqref="AN345:AR345 AN344:AQ344">
    <cfRule type="cellIs" dxfId="2905" priority="3251" stopIfTrue="1" operator="equal">
      <formula>"E"</formula>
    </cfRule>
    <cfRule type="cellIs" dxfId="2904" priority="3252" stopIfTrue="1" operator="equal">
      <formula>"P"</formula>
    </cfRule>
  </conditionalFormatting>
  <conditionalFormatting sqref="W336:Y336">
    <cfRule type="cellIs" dxfId="2903" priority="3248" stopIfTrue="1" operator="equal">
      <formula>"e"</formula>
    </cfRule>
    <cfRule type="cellIs" dxfId="2902" priority="3249" stopIfTrue="1" operator="equal">
      <formula>"p"</formula>
    </cfRule>
    <cfRule type="cellIs" dxfId="2901" priority="3250" stopIfTrue="1" operator="equal">
      <formula>"e"</formula>
    </cfRule>
  </conditionalFormatting>
  <conditionalFormatting sqref="V336">
    <cfRule type="cellIs" dxfId="2900" priority="3245" stopIfTrue="1" operator="equal">
      <formula>"e"</formula>
    </cfRule>
    <cfRule type="cellIs" dxfId="2899" priority="3246" stopIfTrue="1" operator="equal">
      <formula>"p"</formula>
    </cfRule>
    <cfRule type="cellIs" dxfId="2898" priority="3247" stopIfTrue="1" operator="equal">
      <formula>"e"</formula>
    </cfRule>
  </conditionalFormatting>
  <conditionalFormatting sqref="Z336:AA336 AJ336:BJ336">
    <cfRule type="cellIs" dxfId="2897" priority="3242" stopIfTrue="1" operator="equal">
      <formula>"e"</formula>
    </cfRule>
    <cfRule type="cellIs" dxfId="2896" priority="3243" stopIfTrue="1" operator="equal">
      <formula>"p"</formula>
    </cfRule>
    <cfRule type="cellIs" dxfId="2895" priority="3244" stopIfTrue="1" operator="equal">
      <formula>"e"</formula>
    </cfRule>
  </conditionalFormatting>
  <conditionalFormatting sqref="V342 Y342 AA342 AM342 AP342 AU342 AY342 BD342 BH342:BI342">
    <cfRule type="cellIs" dxfId="2894" priority="3239" stopIfTrue="1" operator="equal">
      <formula>"e"</formula>
    </cfRule>
    <cfRule type="cellIs" dxfId="2893" priority="3240" stopIfTrue="1" operator="equal">
      <formula>"p"</formula>
    </cfRule>
    <cfRule type="cellIs" dxfId="2892" priority="3241" stopIfTrue="1" operator="equal">
      <formula>"e"</formula>
    </cfRule>
  </conditionalFormatting>
  <conditionalFormatting sqref="AG348:AI348 AK348:AM348 AP348:AZ348">
    <cfRule type="cellIs" dxfId="2891" priority="3236" stopIfTrue="1" operator="equal">
      <formula>"e"</formula>
    </cfRule>
    <cfRule type="cellIs" dxfId="2890" priority="3237" stopIfTrue="1" operator="equal">
      <formula>"p"</formula>
    </cfRule>
    <cfRule type="cellIs" dxfId="2889" priority="3238" stopIfTrue="1" operator="equal">
      <formula>"e"</formula>
    </cfRule>
  </conditionalFormatting>
  <conditionalFormatting sqref="V348:AA348 AK348:AM348 AG348:AI348 AP348:AZ348">
    <cfRule type="cellIs" dxfId="2888" priority="3231" stopIfTrue="1" operator="equal">
      <formula>"P"</formula>
    </cfRule>
    <cfRule type="cellIs" dxfId="2887" priority="3232" stopIfTrue="1" operator="equal">
      <formula>"E"</formula>
    </cfRule>
    <cfRule type="cellIs" dxfId="2886" priority="3233" stopIfTrue="1" operator="equal">
      <formula>"P"</formula>
    </cfRule>
    <cfRule type="cellIs" dxfId="2885" priority="3234" stopIfTrue="1" operator="equal">
      <formula>"E"</formula>
    </cfRule>
    <cfRule type="cellIs" dxfId="2884" priority="3235" stopIfTrue="1" operator="equal">
      <formula>"P"</formula>
    </cfRule>
  </conditionalFormatting>
  <conditionalFormatting sqref="V348:AA348">
    <cfRule type="cellIs" dxfId="2883" priority="3228" stopIfTrue="1" operator="equal">
      <formula>"e"</formula>
    </cfRule>
    <cfRule type="cellIs" dxfId="2882" priority="3229" stopIfTrue="1" operator="equal">
      <formula>"p"</formula>
    </cfRule>
    <cfRule type="cellIs" dxfId="2881" priority="3230" stopIfTrue="1" operator="equal">
      <formula>"e"</formula>
    </cfRule>
  </conditionalFormatting>
  <conditionalFormatting sqref="BB348:BD348">
    <cfRule type="cellIs" dxfId="2880" priority="3215" stopIfTrue="1" operator="equal">
      <formula>"e"</formula>
    </cfRule>
    <cfRule type="cellIs" dxfId="2879" priority="3216" stopIfTrue="1" operator="equal">
      <formula>"p"</formula>
    </cfRule>
    <cfRule type="cellIs" dxfId="2878" priority="3217" stopIfTrue="1" operator="equal">
      <formula>"e"</formula>
    </cfRule>
  </conditionalFormatting>
  <conditionalFormatting sqref="BB348:BD348">
    <cfRule type="cellIs" dxfId="2877" priority="3210" stopIfTrue="1" operator="equal">
      <formula>"P"</formula>
    </cfRule>
    <cfRule type="cellIs" dxfId="2876" priority="3211" stopIfTrue="1" operator="equal">
      <formula>"E"</formula>
    </cfRule>
    <cfRule type="cellIs" dxfId="2875" priority="3212" stopIfTrue="1" operator="equal">
      <formula>"P"</formula>
    </cfRule>
    <cfRule type="cellIs" dxfId="2874" priority="3213" stopIfTrue="1" operator="equal">
      <formula>"E"</formula>
    </cfRule>
    <cfRule type="cellIs" dxfId="2873" priority="3214" stopIfTrue="1" operator="equal">
      <formula>"P"</formula>
    </cfRule>
  </conditionalFormatting>
  <conditionalFormatting sqref="AS350:AU350 AJ350:AQ350 AW350:BD350">
    <cfRule type="cellIs" dxfId="2872" priority="3207" stopIfTrue="1" operator="equal">
      <formula>"e"</formula>
    </cfRule>
    <cfRule type="cellIs" dxfId="2871" priority="3208" stopIfTrue="1" operator="equal">
      <formula>"p"</formula>
    </cfRule>
    <cfRule type="cellIs" dxfId="2870" priority="3209" stopIfTrue="1" operator="equal">
      <formula>"e"</formula>
    </cfRule>
  </conditionalFormatting>
  <conditionalFormatting sqref="Z350:AA350 AS350:AU350 AJ350:AQ350 AW350:BD350">
    <cfRule type="cellIs" dxfId="2869" priority="3202" stopIfTrue="1" operator="equal">
      <formula>"P"</formula>
    </cfRule>
    <cfRule type="cellIs" dxfId="2868" priority="3203" stopIfTrue="1" operator="equal">
      <formula>"E"</formula>
    </cfRule>
    <cfRule type="cellIs" dxfId="2867" priority="3204" stopIfTrue="1" operator="equal">
      <formula>"P"</formula>
    </cfRule>
    <cfRule type="cellIs" dxfId="2866" priority="3205" stopIfTrue="1" operator="equal">
      <formula>"E"</formula>
    </cfRule>
    <cfRule type="cellIs" dxfId="2865" priority="3206" stopIfTrue="1" operator="equal">
      <formula>"P"</formula>
    </cfRule>
  </conditionalFormatting>
  <conditionalFormatting sqref="Z350:AA350">
    <cfRule type="cellIs" dxfId="2864" priority="3199" stopIfTrue="1" operator="equal">
      <formula>"e"</formula>
    </cfRule>
    <cfRule type="cellIs" dxfId="2863" priority="3200" stopIfTrue="1" operator="equal">
      <formula>"p"</formula>
    </cfRule>
    <cfRule type="cellIs" dxfId="2862" priority="3201" stopIfTrue="1" operator="equal">
      <formula>"e"</formula>
    </cfRule>
  </conditionalFormatting>
  <conditionalFormatting sqref="BG350">
    <cfRule type="cellIs" dxfId="2861" priority="3194" stopIfTrue="1" operator="equal">
      <formula>"E"</formula>
    </cfRule>
    <cfRule type="cellIs" dxfId="2860" priority="3195" stopIfTrue="1" operator="equal">
      <formula>"P"</formula>
    </cfRule>
  </conditionalFormatting>
  <conditionalFormatting sqref="BG350">
    <cfRule type="cellIs" dxfId="2859" priority="3189" stopIfTrue="1" operator="equal">
      <formula>"P"</formula>
    </cfRule>
    <cfRule type="cellIs" dxfId="2858" priority="3190" stopIfTrue="1" operator="equal">
      <formula>"E"</formula>
    </cfRule>
    <cfRule type="cellIs" dxfId="2857" priority="3191" stopIfTrue="1" operator="equal">
      <formula>"P"</formula>
    </cfRule>
    <cfRule type="cellIs" dxfId="2856" priority="3192" stopIfTrue="1" operator="equal">
      <formula>"E"</formula>
    </cfRule>
    <cfRule type="cellIs" dxfId="2855" priority="3193" stopIfTrue="1" operator="equal">
      <formula>"P"</formula>
    </cfRule>
  </conditionalFormatting>
  <conditionalFormatting sqref="BE350:BF350 BI350">
    <cfRule type="cellIs" dxfId="2854" priority="3186" stopIfTrue="1" operator="equal">
      <formula>"e"</formula>
    </cfRule>
    <cfRule type="cellIs" dxfId="2853" priority="3187" stopIfTrue="1" operator="equal">
      <formula>"p"</formula>
    </cfRule>
    <cfRule type="cellIs" dxfId="2852" priority="3188" stopIfTrue="1" operator="equal">
      <formula>"e"</formula>
    </cfRule>
  </conditionalFormatting>
  <conditionalFormatting sqref="BE350:BF350 BI350">
    <cfRule type="cellIs" dxfId="2851" priority="3181" stopIfTrue="1" operator="equal">
      <formula>"P"</formula>
    </cfRule>
    <cfRule type="cellIs" dxfId="2850" priority="3182" stopIfTrue="1" operator="equal">
      <formula>"E"</formula>
    </cfRule>
    <cfRule type="cellIs" dxfId="2849" priority="3183" stopIfTrue="1" operator="equal">
      <formula>"P"</formula>
    </cfRule>
    <cfRule type="cellIs" dxfId="2848" priority="3184" stopIfTrue="1" operator="equal">
      <formula>"E"</formula>
    </cfRule>
    <cfRule type="cellIs" dxfId="2847" priority="3185" stopIfTrue="1" operator="equal">
      <formula>"P"</formula>
    </cfRule>
  </conditionalFormatting>
  <conditionalFormatting sqref="BH350">
    <cfRule type="cellIs" dxfId="2846" priority="3178" stopIfTrue="1" operator="equal">
      <formula>"e"</formula>
    </cfRule>
    <cfRule type="cellIs" dxfId="2845" priority="3179" stopIfTrue="1" operator="equal">
      <formula>"p"</formula>
    </cfRule>
    <cfRule type="cellIs" dxfId="2844" priority="3180" stopIfTrue="1" operator="equal">
      <formula>"e"</formula>
    </cfRule>
  </conditionalFormatting>
  <conditionalFormatting sqref="BH350">
    <cfRule type="cellIs" dxfId="2843" priority="3173" stopIfTrue="1" operator="equal">
      <formula>"P"</formula>
    </cfRule>
    <cfRule type="cellIs" dxfId="2842" priority="3174" stopIfTrue="1" operator="equal">
      <formula>"E"</formula>
    </cfRule>
    <cfRule type="cellIs" dxfId="2841" priority="3175" stopIfTrue="1" operator="equal">
      <formula>"P"</formula>
    </cfRule>
    <cfRule type="cellIs" dxfId="2840" priority="3176" stopIfTrue="1" operator="equal">
      <formula>"E"</formula>
    </cfRule>
    <cfRule type="cellIs" dxfId="2839" priority="3177" stopIfTrue="1" operator="equal">
      <formula>"P"</formula>
    </cfRule>
  </conditionalFormatting>
  <conditionalFormatting sqref="AM350">
    <cfRule type="cellIs" dxfId="2838" priority="3170" stopIfTrue="1" operator="equal">
      <formula>"e"</formula>
    </cfRule>
    <cfRule type="cellIs" dxfId="2837" priority="3171" stopIfTrue="1" operator="equal">
      <formula>"p"</formula>
    </cfRule>
    <cfRule type="cellIs" dxfId="2836" priority="3172" stopIfTrue="1" operator="equal">
      <formula>"e"</formula>
    </cfRule>
  </conditionalFormatting>
  <conditionalFormatting sqref="AZ350">
    <cfRule type="cellIs" dxfId="2835" priority="3167" stopIfTrue="1" operator="equal">
      <formula>"e"</formula>
    </cfRule>
    <cfRule type="cellIs" dxfId="2834" priority="3168" stopIfTrue="1" operator="equal">
      <formula>"p"</formula>
    </cfRule>
    <cfRule type="cellIs" dxfId="2833" priority="3169" stopIfTrue="1" operator="equal">
      <formula>"e"</formula>
    </cfRule>
  </conditionalFormatting>
  <conditionalFormatting sqref="BJ350">
    <cfRule type="cellIs" dxfId="2832" priority="3162" stopIfTrue="1" operator="equal">
      <formula>"P"</formula>
    </cfRule>
    <cfRule type="cellIs" dxfId="2831" priority="3163" stopIfTrue="1" operator="equal">
      <formula>"E"</formula>
    </cfRule>
    <cfRule type="cellIs" dxfId="2830" priority="3164" stopIfTrue="1" operator="equal">
      <formula>"P"</formula>
    </cfRule>
    <cfRule type="cellIs" dxfId="2829" priority="3165" stopIfTrue="1" operator="equal">
      <formula>"E"</formula>
    </cfRule>
    <cfRule type="cellIs" dxfId="2828" priority="3166" stopIfTrue="1" operator="equal">
      <formula>"P"</formula>
    </cfRule>
  </conditionalFormatting>
  <conditionalFormatting sqref="BJ350">
    <cfRule type="cellIs" dxfId="2827" priority="3159" stopIfTrue="1" operator="equal">
      <formula>"e"</formula>
    </cfRule>
    <cfRule type="cellIs" dxfId="2826" priority="3160" stopIfTrue="1" operator="equal">
      <formula>"p"</formula>
    </cfRule>
    <cfRule type="cellIs" dxfId="2825" priority="3161" stopIfTrue="1" operator="equal">
      <formula>"e"</formula>
    </cfRule>
  </conditionalFormatting>
  <conditionalFormatting sqref="BE348">
    <cfRule type="cellIs" dxfId="2824" priority="3154" stopIfTrue="1" operator="equal">
      <formula>"P"</formula>
    </cfRule>
    <cfRule type="cellIs" dxfId="2823" priority="3155" stopIfTrue="1" operator="equal">
      <formula>"E"</formula>
    </cfRule>
    <cfRule type="cellIs" dxfId="2822" priority="3156" stopIfTrue="1" operator="equal">
      <formula>"P"</formula>
    </cfRule>
    <cfRule type="cellIs" dxfId="2821" priority="3157" stopIfTrue="1" operator="equal">
      <formula>"E"</formula>
    </cfRule>
    <cfRule type="cellIs" dxfId="2820" priority="3158" stopIfTrue="1" operator="equal">
      <formula>"P"</formula>
    </cfRule>
  </conditionalFormatting>
  <conditionalFormatting sqref="BE348">
    <cfRule type="cellIs" dxfId="2819" priority="3151" stopIfTrue="1" operator="equal">
      <formula>"e"</formula>
    </cfRule>
    <cfRule type="cellIs" dxfId="2818" priority="3152" stopIfTrue="1" operator="equal">
      <formula>"p"</formula>
    </cfRule>
    <cfRule type="cellIs" dxfId="2817" priority="3153" stopIfTrue="1" operator="equal">
      <formula>"e"</formula>
    </cfRule>
  </conditionalFormatting>
  <conditionalFormatting sqref="BA348">
    <cfRule type="cellIs" dxfId="2816" priority="3146" stopIfTrue="1" operator="equal">
      <formula>"P"</formula>
    </cfRule>
    <cfRule type="cellIs" dxfId="2815" priority="3147" stopIfTrue="1" operator="equal">
      <formula>"E"</formula>
    </cfRule>
    <cfRule type="cellIs" dxfId="2814" priority="3148" stopIfTrue="1" operator="equal">
      <formula>"P"</formula>
    </cfRule>
    <cfRule type="cellIs" dxfId="2813" priority="3149" stopIfTrue="1" operator="equal">
      <formula>"E"</formula>
    </cfRule>
    <cfRule type="cellIs" dxfId="2812" priority="3150" stopIfTrue="1" operator="equal">
      <formula>"P"</formula>
    </cfRule>
  </conditionalFormatting>
  <conditionalFormatting sqref="BA348">
    <cfRule type="cellIs" dxfId="2811" priority="3143" stopIfTrue="1" operator="equal">
      <formula>"e"</formula>
    </cfRule>
    <cfRule type="cellIs" dxfId="2810" priority="3144" stopIfTrue="1" operator="equal">
      <formula>"p"</formula>
    </cfRule>
    <cfRule type="cellIs" dxfId="2809" priority="3145" stopIfTrue="1" operator="equal">
      <formula>"e"</formula>
    </cfRule>
  </conditionalFormatting>
  <conditionalFormatting sqref="AN348">
    <cfRule type="cellIs" dxfId="2808" priority="3122" stopIfTrue="1" operator="equal">
      <formula>"P"</formula>
    </cfRule>
    <cfRule type="cellIs" dxfId="2807" priority="3123" stopIfTrue="1" operator="equal">
      <formula>"E"</formula>
    </cfRule>
    <cfRule type="cellIs" dxfId="2806" priority="3124" stopIfTrue="1" operator="equal">
      <formula>"P"</formula>
    </cfRule>
    <cfRule type="cellIs" dxfId="2805" priority="3125" stopIfTrue="1" operator="equal">
      <formula>"E"</formula>
    </cfRule>
    <cfRule type="cellIs" dxfId="2804" priority="3126" stopIfTrue="1" operator="equal">
      <formula>"P"</formula>
    </cfRule>
  </conditionalFormatting>
  <conditionalFormatting sqref="AN348">
    <cfRule type="cellIs" dxfId="2803" priority="3119" stopIfTrue="1" operator="equal">
      <formula>"e"</formula>
    </cfRule>
    <cfRule type="cellIs" dxfId="2802" priority="3120" stopIfTrue="1" operator="equal">
      <formula>"p"</formula>
    </cfRule>
    <cfRule type="cellIs" dxfId="2801" priority="3121" stopIfTrue="1" operator="equal">
      <formula>"e"</formula>
    </cfRule>
  </conditionalFormatting>
  <conditionalFormatting sqref="AJ348">
    <cfRule type="cellIs" dxfId="2800" priority="3114" stopIfTrue="1" operator="equal">
      <formula>"P"</formula>
    </cfRule>
    <cfRule type="cellIs" dxfId="2799" priority="3115" stopIfTrue="1" operator="equal">
      <formula>"E"</formula>
    </cfRule>
    <cfRule type="cellIs" dxfId="2798" priority="3116" stopIfTrue="1" operator="equal">
      <formula>"P"</formula>
    </cfRule>
    <cfRule type="cellIs" dxfId="2797" priority="3117" stopIfTrue="1" operator="equal">
      <formula>"E"</formula>
    </cfRule>
    <cfRule type="cellIs" dxfId="2796" priority="3118" stopIfTrue="1" operator="equal">
      <formula>"P"</formula>
    </cfRule>
  </conditionalFormatting>
  <conditionalFormatting sqref="AJ348">
    <cfRule type="cellIs" dxfId="2795" priority="3111" stopIfTrue="1" operator="equal">
      <formula>"e"</formula>
    </cfRule>
    <cfRule type="cellIs" dxfId="2794" priority="3112" stopIfTrue="1" operator="equal">
      <formula>"p"</formula>
    </cfRule>
    <cfRule type="cellIs" dxfId="2793" priority="3113" stopIfTrue="1" operator="equal">
      <formula>"e"</formula>
    </cfRule>
  </conditionalFormatting>
  <conditionalFormatting sqref="AJ344">
    <cfRule type="cellIs" dxfId="2792" priority="3090" stopIfTrue="1" operator="equal">
      <formula>"P"</formula>
    </cfRule>
    <cfRule type="cellIs" dxfId="2791" priority="3091" stopIfTrue="1" operator="equal">
      <formula>"E"</formula>
    </cfRule>
    <cfRule type="cellIs" dxfId="2790" priority="3092" stopIfTrue="1" operator="equal">
      <formula>"P"</formula>
    </cfRule>
    <cfRule type="cellIs" dxfId="2789" priority="3093" stopIfTrue="1" operator="equal">
      <formula>"E"</formula>
    </cfRule>
    <cfRule type="cellIs" dxfId="2788" priority="3094" stopIfTrue="1" operator="equal">
      <formula>"P"</formula>
    </cfRule>
  </conditionalFormatting>
  <conditionalFormatting sqref="AJ344">
    <cfRule type="cellIs" dxfId="2787" priority="3087" stopIfTrue="1" operator="equal">
      <formula>"e"</formula>
    </cfRule>
    <cfRule type="cellIs" dxfId="2786" priority="3088" stopIfTrue="1" operator="equal">
      <formula>"p"</formula>
    </cfRule>
    <cfRule type="cellIs" dxfId="2785" priority="3089" stopIfTrue="1" operator="equal">
      <formula>"e"</formula>
    </cfRule>
  </conditionalFormatting>
  <conditionalFormatting sqref="AR344">
    <cfRule type="cellIs" dxfId="2784" priority="3082" stopIfTrue="1" operator="equal">
      <formula>"P"</formula>
    </cfRule>
    <cfRule type="cellIs" dxfId="2783" priority="3083" stopIfTrue="1" operator="equal">
      <formula>"E"</formula>
    </cfRule>
    <cfRule type="cellIs" dxfId="2782" priority="3084" stopIfTrue="1" operator="equal">
      <formula>"P"</formula>
    </cfRule>
    <cfRule type="cellIs" dxfId="2781" priority="3085" stopIfTrue="1" operator="equal">
      <formula>"E"</formula>
    </cfRule>
    <cfRule type="cellIs" dxfId="2780" priority="3086" stopIfTrue="1" operator="equal">
      <formula>"P"</formula>
    </cfRule>
  </conditionalFormatting>
  <conditionalFormatting sqref="AR344">
    <cfRule type="cellIs" dxfId="2779" priority="3079" stopIfTrue="1" operator="equal">
      <formula>"e"</formula>
    </cfRule>
    <cfRule type="cellIs" dxfId="2778" priority="3080" stopIfTrue="1" operator="equal">
      <formula>"p"</formula>
    </cfRule>
    <cfRule type="cellIs" dxfId="2777" priority="3081" stopIfTrue="1" operator="equal">
      <formula>"e"</formula>
    </cfRule>
  </conditionalFormatting>
  <conditionalFormatting sqref="AV344">
    <cfRule type="cellIs" dxfId="2776" priority="3074" stopIfTrue="1" operator="equal">
      <formula>"P"</formula>
    </cfRule>
    <cfRule type="cellIs" dxfId="2775" priority="3075" stopIfTrue="1" operator="equal">
      <formula>"E"</formula>
    </cfRule>
    <cfRule type="cellIs" dxfId="2774" priority="3076" stopIfTrue="1" operator="equal">
      <formula>"P"</formula>
    </cfRule>
    <cfRule type="cellIs" dxfId="2773" priority="3077" stopIfTrue="1" operator="equal">
      <formula>"E"</formula>
    </cfRule>
    <cfRule type="cellIs" dxfId="2772" priority="3078" stopIfTrue="1" operator="equal">
      <formula>"P"</formula>
    </cfRule>
  </conditionalFormatting>
  <conditionalFormatting sqref="AV344">
    <cfRule type="cellIs" dxfId="2771" priority="3071" stopIfTrue="1" operator="equal">
      <formula>"e"</formula>
    </cfRule>
    <cfRule type="cellIs" dxfId="2770" priority="3072" stopIfTrue="1" operator="equal">
      <formula>"p"</formula>
    </cfRule>
    <cfRule type="cellIs" dxfId="2769" priority="3073" stopIfTrue="1" operator="equal">
      <formula>"e"</formula>
    </cfRule>
  </conditionalFormatting>
  <conditionalFormatting sqref="AZ344">
    <cfRule type="cellIs" dxfId="2768" priority="3066" stopIfTrue="1" operator="equal">
      <formula>"P"</formula>
    </cfRule>
    <cfRule type="cellIs" dxfId="2767" priority="3067" stopIfTrue="1" operator="equal">
      <formula>"E"</formula>
    </cfRule>
    <cfRule type="cellIs" dxfId="2766" priority="3068" stopIfTrue="1" operator="equal">
      <formula>"P"</formula>
    </cfRule>
    <cfRule type="cellIs" dxfId="2765" priority="3069" stopIfTrue="1" operator="equal">
      <formula>"E"</formula>
    </cfRule>
    <cfRule type="cellIs" dxfId="2764" priority="3070" stopIfTrue="1" operator="equal">
      <formula>"P"</formula>
    </cfRule>
  </conditionalFormatting>
  <conditionalFormatting sqref="AZ344">
    <cfRule type="cellIs" dxfId="2763" priority="3063" stopIfTrue="1" operator="equal">
      <formula>"e"</formula>
    </cfRule>
    <cfRule type="cellIs" dxfId="2762" priority="3064" stopIfTrue="1" operator="equal">
      <formula>"p"</formula>
    </cfRule>
    <cfRule type="cellIs" dxfId="2761" priority="3065" stopIfTrue="1" operator="equal">
      <formula>"e"</formula>
    </cfRule>
  </conditionalFormatting>
  <conditionalFormatting sqref="BD344">
    <cfRule type="cellIs" dxfId="2760" priority="3058" stopIfTrue="1" operator="equal">
      <formula>"P"</formula>
    </cfRule>
    <cfRule type="cellIs" dxfId="2759" priority="3059" stopIfTrue="1" operator="equal">
      <formula>"E"</formula>
    </cfRule>
    <cfRule type="cellIs" dxfId="2758" priority="3060" stopIfTrue="1" operator="equal">
      <formula>"P"</formula>
    </cfRule>
    <cfRule type="cellIs" dxfId="2757" priority="3061" stopIfTrue="1" operator="equal">
      <formula>"E"</formula>
    </cfRule>
    <cfRule type="cellIs" dxfId="2756" priority="3062" stopIfTrue="1" operator="equal">
      <formula>"P"</formula>
    </cfRule>
  </conditionalFormatting>
  <conditionalFormatting sqref="BD344">
    <cfRule type="cellIs" dxfId="2755" priority="3055" stopIfTrue="1" operator="equal">
      <formula>"e"</formula>
    </cfRule>
    <cfRule type="cellIs" dxfId="2754" priority="3056" stopIfTrue="1" operator="equal">
      <formula>"p"</formula>
    </cfRule>
    <cfRule type="cellIs" dxfId="2753" priority="3057" stopIfTrue="1" operator="equal">
      <formula>"e"</formula>
    </cfRule>
  </conditionalFormatting>
  <conditionalFormatting sqref="BH344">
    <cfRule type="cellIs" dxfId="2752" priority="3050" stopIfTrue="1" operator="equal">
      <formula>"P"</formula>
    </cfRule>
    <cfRule type="cellIs" dxfId="2751" priority="3051" stopIfTrue="1" operator="equal">
      <formula>"E"</formula>
    </cfRule>
    <cfRule type="cellIs" dxfId="2750" priority="3052" stopIfTrue="1" operator="equal">
      <formula>"P"</formula>
    </cfRule>
    <cfRule type="cellIs" dxfId="2749" priority="3053" stopIfTrue="1" operator="equal">
      <formula>"E"</formula>
    </cfRule>
    <cfRule type="cellIs" dxfId="2748" priority="3054" stopIfTrue="1" operator="equal">
      <formula>"P"</formula>
    </cfRule>
  </conditionalFormatting>
  <conditionalFormatting sqref="BH344">
    <cfRule type="cellIs" dxfId="2747" priority="3047" stopIfTrue="1" operator="equal">
      <formula>"e"</formula>
    </cfRule>
    <cfRule type="cellIs" dxfId="2746" priority="3048" stopIfTrue="1" operator="equal">
      <formula>"p"</formula>
    </cfRule>
    <cfRule type="cellIs" dxfId="2745" priority="3049" stopIfTrue="1" operator="equal">
      <formula>"e"</formula>
    </cfRule>
  </conditionalFormatting>
  <conditionalFormatting sqref="BJ332">
    <cfRule type="cellIs" dxfId="2744" priority="3035" stopIfTrue="1" operator="equal">
      <formula>"e"</formula>
    </cfRule>
    <cfRule type="cellIs" dxfId="2743" priority="3036" stopIfTrue="1" operator="equal">
      <formula>"p"</formula>
    </cfRule>
    <cfRule type="cellIs" dxfId="2742" priority="3037" stopIfTrue="1" operator="equal">
      <formula>"e"</formula>
    </cfRule>
  </conditionalFormatting>
  <conditionalFormatting sqref="AN332">
    <cfRule type="cellIs" dxfId="2741" priority="3041" stopIfTrue="1" operator="equal">
      <formula>"e"</formula>
    </cfRule>
    <cfRule type="cellIs" dxfId="2740" priority="3042" stopIfTrue="1" operator="equal">
      <formula>"p"</formula>
    </cfRule>
    <cfRule type="cellIs" dxfId="2739" priority="3043" stopIfTrue="1" operator="equal">
      <formula>"e"</formula>
    </cfRule>
  </conditionalFormatting>
  <conditionalFormatting sqref="BA332">
    <cfRule type="cellIs" dxfId="2738" priority="3038" stopIfTrue="1" operator="equal">
      <formula>"e"</formula>
    </cfRule>
    <cfRule type="cellIs" dxfId="2737" priority="3039" stopIfTrue="1" operator="equal">
      <formula>"p"</formula>
    </cfRule>
    <cfRule type="cellIs" dxfId="2736" priority="3040" stopIfTrue="1" operator="equal">
      <formula>"e"</formula>
    </cfRule>
  </conditionalFormatting>
  <conditionalFormatting sqref="W342:X342">
    <cfRule type="cellIs" dxfId="2735" priority="3033" stopIfTrue="1" operator="equal">
      <formula>"E"</formula>
    </cfRule>
    <cfRule type="cellIs" dxfId="2734" priority="3034" stopIfTrue="1" operator="equal">
      <formula>"P"</formula>
    </cfRule>
  </conditionalFormatting>
  <conditionalFormatting sqref="Z342">
    <cfRule type="cellIs" dxfId="2733" priority="3031" stopIfTrue="1" operator="equal">
      <formula>"E"</formula>
    </cfRule>
    <cfRule type="cellIs" dxfId="2732" priority="3032" stopIfTrue="1" operator="equal">
      <formula>"P"</formula>
    </cfRule>
  </conditionalFormatting>
  <conditionalFormatting sqref="AJ342:AL342">
    <cfRule type="cellIs" dxfId="2731" priority="3025" stopIfTrue="1" operator="equal">
      <formula>"E"</formula>
    </cfRule>
    <cfRule type="cellIs" dxfId="2730" priority="3026" stopIfTrue="1" operator="equal">
      <formula>"P"</formula>
    </cfRule>
  </conditionalFormatting>
  <conditionalFormatting sqref="AN342:AO342">
    <cfRule type="cellIs" dxfId="2729" priority="3023" stopIfTrue="1" operator="equal">
      <formula>"E"</formula>
    </cfRule>
    <cfRule type="cellIs" dxfId="2728" priority="3024" stopIfTrue="1" operator="equal">
      <formula>"P"</formula>
    </cfRule>
  </conditionalFormatting>
  <conditionalFormatting sqref="AQ342:AR342">
    <cfRule type="cellIs" dxfId="2727" priority="3021" stopIfTrue="1" operator="equal">
      <formula>"E"</formula>
    </cfRule>
    <cfRule type="cellIs" dxfId="2726" priority="3022" stopIfTrue="1" operator="equal">
      <formula>"P"</formula>
    </cfRule>
  </conditionalFormatting>
  <conditionalFormatting sqref="AS342:AT342">
    <cfRule type="cellIs" dxfId="2725" priority="3019" stopIfTrue="1" operator="equal">
      <formula>"E"</formula>
    </cfRule>
    <cfRule type="cellIs" dxfId="2724" priority="3020" stopIfTrue="1" operator="equal">
      <formula>"P"</formula>
    </cfRule>
  </conditionalFormatting>
  <conditionalFormatting sqref="AV342">
    <cfRule type="cellIs" dxfId="2723" priority="3017" stopIfTrue="1" operator="equal">
      <formula>"E"</formula>
    </cfRule>
    <cfRule type="cellIs" dxfId="2722" priority="3018" stopIfTrue="1" operator="equal">
      <formula>"P"</formula>
    </cfRule>
  </conditionalFormatting>
  <conditionalFormatting sqref="AW342:AX342">
    <cfRule type="cellIs" dxfId="2721" priority="3015" stopIfTrue="1" operator="equal">
      <formula>"E"</formula>
    </cfRule>
    <cfRule type="cellIs" dxfId="2720" priority="3016" stopIfTrue="1" operator="equal">
      <formula>"P"</formula>
    </cfRule>
  </conditionalFormatting>
  <conditionalFormatting sqref="AZ342">
    <cfRule type="cellIs" dxfId="2719" priority="3013" stopIfTrue="1" operator="equal">
      <formula>"E"</formula>
    </cfRule>
    <cfRule type="cellIs" dxfId="2718" priority="3014" stopIfTrue="1" operator="equal">
      <formula>"P"</formula>
    </cfRule>
  </conditionalFormatting>
  <conditionalFormatting sqref="BA342:BC342">
    <cfRule type="cellIs" dxfId="2717" priority="3011" stopIfTrue="1" operator="equal">
      <formula>"E"</formula>
    </cfRule>
    <cfRule type="cellIs" dxfId="2716" priority="3012" stopIfTrue="1" operator="equal">
      <formula>"P"</formula>
    </cfRule>
  </conditionalFormatting>
  <conditionalFormatting sqref="BE342:BG342">
    <cfRule type="cellIs" dxfId="2715" priority="3009" stopIfTrue="1" operator="equal">
      <formula>"E"</formula>
    </cfRule>
    <cfRule type="cellIs" dxfId="2714" priority="3010" stopIfTrue="1" operator="equal">
      <formula>"P"</formula>
    </cfRule>
  </conditionalFormatting>
  <conditionalFormatting sqref="O316:BL326">
    <cfRule type="cellIs" dxfId="2713" priority="3004" stopIfTrue="1" operator="equal">
      <formula>"e"</formula>
    </cfRule>
    <cfRule type="cellIs" dxfId="2712" priority="3005" stopIfTrue="1" operator="equal">
      <formula>"p"</formula>
    </cfRule>
    <cfRule type="cellIs" dxfId="2711" priority="3006" stopIfTrue="1" operator="equal">
      <formula>"e"</formula>
    </cfRule>
  </conditionalFormatting>
  <conditionalFormatting sqref="W316">
    <cfRule type="cellIs" dxfId="2710" priority="3001" stopIfTrue="1" operator="equal">
      <formula>"e"</formula>
    </cfRule>
    <cfRule type="cellIs" dxfId="2709" priority="3002" stopIfTrue="1" operator="equal">
      <formula>"p"</formula>
    </cfRule>
    <cfRule type="cellIs" dxfId="2708" priority="3003" stopIfTrue="1" operator="equal">
      <formula>"e"</formula>
    </cfRule>
  </conditionalFormatting>
  <conditionalFormatting sqref="AB316">
    <cfRule type="cellIs" dxfId="2707" priority="2998" stopIfTrue="1" operator="equal">
      <formula>"e"</formula>
    </cfRule>
    <cfRule type="cellIs" dxfId="2706" priority="2999" stopIfTrue="1" operator="equal">
      <formula>"p"</formula>
    </cfRule>
    <cfRule type="cellIs" dxfId="2705" priority="3000" stopIfTrue="1" operator="equal">
      <formula>"e"</formula>
    </cfRule>
  </conditionalFormatting>
  <conditionalFormatting sqref="AF316">
    <cfRule type="cellIs" dxfId="2704" priority="2995" stopIfTrue="1" operator="equal">
      <formula>"e"</formula>
    </cfRule>
    <cfRule type="cellIs" dxfId="2703" priority="2996" stopIfTrue="1" operator="equal">
      <formula>"p"</formula>
    </cfRule>
    <cfRule type="cellIs" dxfId="2702" priority="2997" stopIfTrue="1" operator="equal">
      <formula>"e"</formula>
    </cfRule>
  </conditionalFormatting>
  <conditionalFormatting sqref="AH323 AK323 W323:X323">
    <cfRule type="cellIs" dxfId="2701" priority="2992" stopIfTrue="1" operator="equal">
      <formula>"e"</formula>
    </cfRule>
    <cfRule type="cellIs" dxfId="2700" priority="2993" stopIfTrue="1" operator="equal">
      <formula>"p"</formula>
    </cfRule>
    <cfRule type="cellIs" dxfId="2699" priority="2994" stopIfTrue="1" operator="equal">
      <formula>"e"</formula>
    </cfRule>
  </conditionalFormatting>
  <conditionalFormatting sqref="AH321 X321 AK321">
    <cfRule type="cellIs" dxfId="2698" priority="2989" stopIfTrue="1" operator="equal">
      <formula>"e"</formula>
    </cfRule>
    <cfRule type="cellIs" dxfId="2697" priority="2990" stopIfTrue="1" operator="equal">
      <formula>"p"</formula>
    </cfRule>
    <cfRule type="cellIs" dxfId="2696" priority="2991" stopIfTrue="1" operator="equal">
      <formula>"e"</formula>
    </cfRule>
  </conditionalFormatting>
  <conditionalFormatting sqref="AH321 AK321 W321:X321">
    <cfRule type="cellIs" dxfId="2695" priority="2986" stopIfTrue="1" operator="equal">
      <formula>"e"</formula>
    </cfRule>
    <cfRule type="cellIs" dxfId="2694" priority="2987" stopIfTrue="1" operator="equal">
      <formula>"p"</formula>
    </cfRule>
    <cfRule type="cellIs" dxfId="2693" priority="2988" stopIfTrue="1" operator="equal">
      <formula>"e"</formula>
    </cfRule>
  </conditionalFormatting>
  <conditionalFormatting sqref="AH319 X319 AK319">
    <cfRule type="cellIs" dxfId="2692" priority="2983" stopIfTrue="1" operator="equal">
      <formula>"e"</formula>
    </cfRule>
    <cfRule type="cellIs" dxfId="2691" priority="2984" stopIfTrue="1" operator="equal">
      <formula>"p"</formula>
    </cfRule>
    <cfRule type="cellIs" dxfId="2690" priority="2985" stopIfTrue="1" operator="equal">
      <formula>"e"</formula>
    </cfRule>
  </conditionalFormatting>
  <conditionalFormatting sqref="AH319 X319 AK319">
    <cfRule type="cellIs" dxfId="2689" priority="2980" stopIfTrue="1" operator="equal">
      <formula>"e"</formula>
    </cfRule>
    <cfRule type="cellIs" dxfId="2688" priority="2981" stopIfTrue="1" operator="equal">
      <formula>"p"</formula>
    </cfRule>
    <cfRule type="cellIs" dxfId="2687" priority="2982" stopIfTrue="1" operator="equal">
      <formula>"e"</formula>
    </cfRule>
  </conditionalFormatting>
  <conditionalFormatting sqref="AH319 AK319 W319:X319">
    <cfRule type="cellIs" dxfId="2686" priority="2977" stopIfTrue="1" operator="equal">
      <formula>"e"</formula>
    </cfRule>
    <cfRule type="cellIs" dxfId="2685" priority="2978" stopIfTrue="1" operator="equal">
      <formula>"p"</formula>
    </cfRule>
    <cfRule type="cellIs" dxfId="2684" priority="2979" stopIfTrue="1" operator="equal">
      <formula>"e"</formula>
    </cfRule>
  </conditionalFormatting>
  <conditionalFormatting sqref="AH317 X317 AK317">
    <cfRule type="cellIs" dxfId="2683" priority="2974" stopIfTrue="1" operator="equal">
      <formula>"e"</formula>
    </cfRule>
    <cfRule type="cellIs" dxfId="2682" priority="2975" stopIfTrue="1" operator="equal">
      <formula>"p"</formula>
    </cfRule>
    <cfRule type="cellIs" dxfId="2681" priority="2976" stopIfTrue="1" operator="equal">
      <formula>"e"</formula>
    </cfRule>
  </conditionalFormatting>
  <conditionalFormatting sqref="AH317 X317 AK317">
    <cfRule type="cellIs" dxfId="2680" priority="2971" stopIfTrue="1" operator="equal">
      <formula>"e"</formula>
    </cfRule>
    <cfRule type="cellIs" dxfId="2679" priority="2972" stopIfTrue="1" operator="equal">
      <formula>"p"</formula>
    </cfRule>
    <cfRule type="cellIs" dxfId="2678" priority="2973" stopIfTrue="1" operator="equal">
      <formula>"e"</formula>
    </cfRule>
  </conditionalFormatting>
  <conditionalFormatting sqref="AH317 X317 AK317">
    <cfRule type="cellIs" dxfId="2677" priority="2968" stopIfTrue="1" operator="equal">
      <formula>"e"</formula>
    </cfRule>
    <cfRule type="cellIs" dxfId="2676" priority="2969" stopIfTrue="1" operator="equal">
      <formula>"p"</formula>
    </cfRule>
    <cfRule type="cellIs" dxfId="2675" priority="2970" stopIfTrue="1" operator="equal">
      <formula>"e"</formula>
    </cfRule>
  </conditionalFormatting>
  <conditionalFormatting sqref="AH317 AK317 W317:X317">
    <cfRule type="cellIs" dxfId="2674" priority="2965" stopIfTrue="1" operator="equal">
      <formula>"e"</formula>
    </cfRule>
    <cfRule type="cellIs" dxfId="2673" priority="2966" stopIfTrue="1" operator="equal">
      <formula>"p"</formula>
    </cfRule>
    <cfRule type="cellIs" dxfId="2672" priority="2967" stopIfTrue="1" operator="equal">
      <formula>"e"</formula>
    </cfRule>
  </conditionalFormatting>
  <conditionalFormatting sqref="Q161:R161">
    <cfRule type="cellIs" dxfId="2671" priority="2963" stopIfTrue="1" operator="equal">
      <formula>"E"</formula>
    </cfRule>
    <cfRule type="cellIs" dxfId="2670" priority="2964" stopIfTrue="1" operator="equal">
      <formula>"P"</formula>
    </cfRule>
  </conditionalFormatting>
  <conditionalFormatting sqref="Q161:R161">
    <cfRule type="cellIs" dxfId="2669" priority="2958" stopIfTrue="1" operator="equal">
      <formula>"P"</formula>
    </cfRule>
    <cfRule type="cellIs" dxfId="2668" priority="2959" stopIfTrue="1" operator="equal">
      <formula>"E"</formula>
    </cfRule>
    <cfRule type="cellIs" dxfId="2667" priority="2960" stopIfTrue="1" operator="equal">
      <formula>"P"</formula>
    </cfRule>
    <cfRule type="cellIs" dxfId="2666" priority="2961" stopIfTrue="1" operator="equal">
      <formula>"E"</formula>
    </cfRule>
    <cfRule type="cellIs" dxfId="2665" priority="2962" stopIfTrue="1" operator="equal">
      <formula>"P"</formula>
    </cfRule>
  </conditionalFormatting>
  <conditionalFormatting sqref="O132:BL132">
    <cfRule type="cellIs" dxfId="2664" priority="2956" stopIfTrue="1" operator="equal">
      <formula>"E"</formula>
    </cfRule>
    <cfRule type="cellIs" dxfId="2663" priority="2957" stopIfTrue="1" operator="equal">
      <formula>"P"</formula>
    </cfRule>
  </conditionalFormatting>
  <conditionalFormatting sqref="O132:BL132">
    <cfRule type="cellIs" dxfId="2662" priority="2951" stopIfTrue="1" operator="equal">
      <formula>"P"</formula>
    </cfRule>
    <cfRule type="cellIs" dxfId="2661" priority="2952" stopIfTrue="1" operator="equal">
      <formula>"E"</formula>
    </cfRule>
    <cfRule type="cellIs" dxfId="2660" priority="2953" stopIfTrue="1" operator="equal">
      <formula>"P"</formula>
    </cfRule>
    <cfRule type="cellIs" dxfId="2659" priority="2954" stopIfTrue="1" operator="equal">
      <formula>"E"</formula>
    </cfRule>
    <cfRule type="cellIs" dxfId="2658" priority="2955" stopIfTrue="1" operator="equal">
      <formula>"P"</formula>
    </cfRule>
  </conditionalFormatting>
  <conditionalFormatting sqref="W354:Z354">
    <cfRule type="cellIs" dxfId="2657" priority="2940" stopIfTrue="1" operator="equal">
      <formula>"e"</formula>
    </cfRule>
    <cfRule type="cellIs" dxfId="2656" priority="2941" stopIfTrue="1" operator="equal">
      <formula>"p"</formula>
    </cfRule>
    <cfRule type="cellIs" dxfId="2655" priority="2942" stopIfTrue="1" operator="equal">
      <formula>"e"</formula>
    </cfRule>
  </conditionalFormatting>
  <conditionalFormatting sqref="V354">
    <cfRule type="cellIs" dxfId="2654" priority="2938" stopIfTrue="1" operator="equal">
      <formula>"E"</formula>
    </cfRule>
    <cfRule type="cellIs" dxfId="2653" priority="2939" stopIfTrue="1" operator="equal">
      <formula>"P"</formula>
    </cfRule>
  </conditionalFormatting>
  <conditionalFormatting sqref="O355:AA355">
    <cfRule type="cellIs" dxfId="2652" priority="2936" stopIfTrue="1" operator="equal">
      <formula>"E"</formula>
    </cfRule>
    <cfRule type="cellIs" dxfId="2651" priority="2937" stopIfTrue="1" operator="equal">
      <formula>"P"</formula>
    </cfRule>
  </conditionalFormatting>
  <conditionalFormatting sqref="O354:V354">
    <cfRule type="cellIs" dxfId="2650" priority="2934" stopIfTrue="1" operator="equal">
      <formula>"E"</formula>
    </cfRule>
    <cfRule type="cellIs" dxfId="2649" priority="2935" stopIfTrue="1" operator="equal">
      <formula>"P"</formula>
    </cfRule>
  </conditionalFormatting>
  <conditionalFormatting sqref="Z264">
    <cfRule type="cellIs" dxfId="2648" priority="2929" stopIfTrue="1" operator="equal">
      <formula>"e"</formula>
    </cfRule>
    <cfRule type="cellIs" dxfId="2647" priority="2930" stopIfTrue="1" operator="equal">
      <formula>"p"</formula>
    </cfRule>
    <cfRule type="cellIs" dxfId="2646" priority="2931" stopIfTrue="1" operator="equal">
      <formula>"e"</formula>
    </cfRule>
  </conditionalFormatting>
  <conditionalFormatting sqref="Z264">
    <cfRule type="cellIs" dxfId="2645" priority="2932" stopIfTrue="1" operator="equal">
      <formula>"E"</formula>
    </cfRule>
    <cfRule type="cellIs" dxfId="2644" priority="2933" stopIfTrue="1" operator="equal">
      <formula>"P"</formula>
    </cfRule>
  </conditionalFormatting>
  <conditionalFormatting sqref="V264:Z264">
    <cfRule type="cellIs" dxfId="2643" priority="2924" stopIfTrue="1" operator="equal">
      <formula>"P"</formula>
    </cfRule>
    <cfRule type="cellIs" dxfId="2642" priority="2925" stopIfTrue="1" operator="equal">
      <formula>"E"</formula>
    </cfRule>
    <cfRule type="cellIs" dxfId="2641" priority="2926" stopIfTrue="1" operator="equal">
      <formula>"P"</formula>
    </cfRule>
    <cfRule type="cellIs" dxfId="2640" priority="2927" stopIfTrue="1" operator="equal">
      <formula>"E"</formula>
    </cfRule>
    <cfRule type="cellIs" dxfId="2639" priority="2928" stopIfTrue="1" operator="equal">
      <formula>"P"</formula>
    </cfRule>
  </conditionalFormatting>
  <conditionalFormatting sqref="V264:Y264">
    <cfRule type="cellIs" dxfId="2638" priority="2922" stopIfTrue="1" operator="equal">
      <formula>"E"</formula>
    </cfRule>
    <cfRule type="cellIs" dxfId="2637" priority="2923" stopIfTrue="1" operator="equal">
      <formula>"P"</formula>
    </cfRule>
  </conditionalFormatting>
  <conditionalFormatting sqref="V264:Y264">
    <cfRule type="cellIs" dxfId="2636" priority="2919" stopIfTrue="1" operator="equal">
      <formula>"e"</formula>
    </cfRule>
    <cfRule type="cellIs" dxfId="2635" priority="2920" stopIfTrue="1" operator="equal">
      <formula>"p"</formula>
    </cfRule>
    <cfRule type="cellIs" dxfId="2634" priority="2921" stopIfTrue="1" operator="equal">
      <formula>"e"</formula>
    </cfRule>
  </conditionalFormatting>
  <conditionalFormatting sqref="U264">
    <cfRule type="cellIs" dxfId="2633" priority="2916" stopIfTrue="1" operator="equal">
      <formula>"e"</formula>
    </cfRule>
    <cfRule type="cellIs" dxfId="2632" priority="2917" stopIfTrue="1" operator="equal">
      <formula>"p"</formula>
    </cfRule>
    <cfRule type="cellIs" dxfId="2631" priority="2918" stopIfTrue="1" operator="equal">
      <formula>"e"</formula>
    </cfRule>
  </conditionalFormatting>
  <conditionalFormatting sqref="U264">
    <cfRule type="cellIs" dxfId="2630" priority="2911" stopIfTrue="1" operator="equal">
      <formula>"P"</formula>
    </cfRule>
    <cfRule type="cellIs" dxfId="2629" priority="2912" stopIfTrue="1" operator="equal">
      <formula>"E"</formula>
    </cfRule>
    <cfRule type="cellIs" dxfId="2628" priority="2913" stopIfTrue="1" operator="equal">
      <formula>"P"</formula>
    </cfRule>
    <cfRule type="cellIs" dxfId="2627" priority="2914" stopIfTrue="1" operator="equal">
      <formula>"E"</formula>
    </cfRule>
    <cfRule type="cellIs" dxfId="2626" priority="2915" stopIfTrue="1" operator="equal">
      <formula>"P"</formula>
    </cfRule>
  </conditionalFormatting>
  <conditionalFormatting sqref="BK276">
    <cfRule type="cellIs" dxfId="2625" priority="2906" stopIfTrue="1" operator="equal">
      <formula>"e"</formula>
    </cfRule>
    <cfRule type="cellIs" dxfId="2624" priority="2907" stopIfTrue="1" operator="equal">
      <formula>"p"</formula>
    </cfRule>
    <cfRule type="cellIs" dxfId="2623" priority="2908" stopIfTrue="1" operator="equal">
      <formula>"e"</formula>
    </cfRule>
  </conditionalFormatting>
  <conditionalFormatting sqref="BK276">
    <cfRule type="cellIs" dxfId="2622" priority="2909" stopIfTrue="1" operator="equal">
      <formula>"E"</formula>
    </cfRule>
    <cfRule type="cellIs" dxfId="2621" priority="2910" stopIfTrue="1" operator="equal">
      <formula>"P"</formula>
    </cfRule>
  </conditionalFormatting>
  <conditionalFormatting sqref="Y266">
    <cfRule type="cellIs" dxfId="2620" priority="2904" stopIfTrue="1" operator="equal">
      <formula>"E"</formula>
    </cfRule>
    <cfRule type="cellIs" dxfId="2619" priority="2905" stopIfTrue="1" operator="equal">
      <formula>"P"</formula>
    </cfRule>
  </conditionalFormatting>
  <conditionalFormatting sqref="AC266">
    <cfRule type="cellIs" dxfId="2618" priority="2881" stopIfTrue="1" operator="equal">
      <formula>"e"</formula>
    </cfRule>
    <cfRule type="cellIs" dxfId="2617" priority="2882" stopIfTrue="1" operator="equal">
      <formula>"p"</formula>
    </cfRule>
    <cfRule type="cellIs" dxfId="2616" priority="2883" stopIfTrue="1" operator="equal">
      <formula>"e"</formula>
    </cfRule>
  </conditionalFormatting>
  <conditionalFormatting sqref="AD266">
    <cfRule type="cellIs" dxfId="2615" priority="2899" stopIfTrue="1" operator="equal">
      <formula>"e"</formula>
    </cfRule>
    <cfRule type="cellIs" dxfId="2614" priority="2900" stopIfTrue="1" operator="equal">
      <formula>"p"</formula>
    </cfRule>
    <cfRule type="cellIs" dxfId="2613" priority="2901" stopIfTrue="1" operator="equal">
      <formula>"e"</formula>
    </cfRule>
  </conditionalFormatting>
  <conditionalFormatting sqref="AD266">
    <cfRule type="cellIs" dxfId="2612" priority="2902" stopIfTrue="1" operator="equal">
      <formula>"E"</formula>
    </cfRule>
    <cfRule type="cellIs" dxfId="2611" priority="2903" stopIfTrue="1" operator="equal">
      <formula>"P"</formula>
    </cfRule>
  </conditionalFormatting>
  <conditionalFormatting sqref="Z266:AA266">
    <cfRule type="cellIs" dxfId="2610" priority="2894" stopIfTrue="1" operator="equal">
      <formula>"e"</formula>
    </cfRule>
    <cfRule type="cellIs" dxfId="2609" priority="2895" stopIfTrue="1" operator="equal">
      <formula>"p"</formula>
    </cfRule>
    <cfRule type="cellIs" dxfId="2608" priority="2896" stopIfTrue="1" operator="equal">
      <formula>"e"</formula>
    </cfRule>
  </conditionalFormatting>
  <conditionalFormatting sqref="Z266:AA266">
    <cfRule type="cellIs" dxfId="2607" priority="2897" stopIfTrue="1" operator="equal">
      <formula>"E"</formula>
    </cfRule>
    <cfRule type="cellIs" dxfId="2606" priority="2898" stopIfTrue="1" operator="equal">
      <formula>"P"</formula>
    </cfRule>
  </conditionalFormatting>
  <conditionalFormatting sqref="Y266">
    <cfRule type="cellIs" dxfId="2605" priority="2891" stopIfTrue="1" operator="equal">
      <formula>"e"</formula>
    </cfRule>
    <cfRule type="cellIs" dxfId="2604" priority="2892" stopIfTrue="1" operator="equal">
      <formula>"p"</formula>
    </cfRule>
    <cfRule type="cellIs" dxfId="2603" priority="2893" stopIfTrue="1" operator="equal">
      <formula>"e"</formula>
    </cfRule>
  </conditionalFormatting>
  <conditionalFormatting sqref="Y266:AA266">
    <cfRule type="cellIs" dxfId="2602" priority="2886" stopIfTrue="1" operator="equal">
      <formula>"P"</formula>
    </cfRule>
    <cfRule type="cellIs" dxfId="2601" priority="2887" stopIfTrue="1" operator="equal">
      <formula>"E"</formula>
    </cfRule>
    <cfRule type="cellIs" dxfId="2600" priority="2888" stopIfTrue="1" operator="equal">
      <formula>"P"</formula>
    </cfRule>
    <cfRule type="cellIs" dxfId="2599" priority="2889" stopIfTrue="1" operator="equal">
      <formula>"E"</formula>
    </cfRule>
    <cfRule type="cellIs" dxfId="2598" priority="2890" stopIfTrue="1" operator="equal">
      <formula>"P"</formula>
    </cfRule>
  </conditionalFormatting>
  <conditionalFormatting sqref="AC266">
    <cfRule type="cellIs" dxfId="2597" priority="2884" stopIfTrue="1" operator="equal">
      <formula>"E"</formula>
    </cfRule>
    <cfRule type="cellIs" dxfId="2596" priority="2885" stopIfTrue="1" operator="equal">
      <formula>"P"</formula>
    </cfRule>
  </conditionalFormatting>
  <conditionalFormatting sqref="AE266">
    <cfRule type="cellIs" dxfId="2595" priority="2876" stopIfTrue="1" operator="equal">
      <formula>"e"</formula>
    </cfRule>
    <cfRule type="cellIs" dxfId="2594" priority="2877" stopIfTrue="1" operator="equal">
      <formula>"p"</formula>
    </cfRule>
    <cfRule type="cellIs" dxfId="2593" priority="2878" stopIfTrue="1" operator="equal">
      <formula>"e"</formula>
    </cfRule>
  </conditionalFormatting>
  <conditionalFormatting sqref="AE266">
    <cfRule type="cellIs" dxfId="2592" priority="2879" stopIfTrue="1" operator="equal">
      <formula>"E"</formula>
    </cfRule>
    <cfRule type="cellIs" dxfId="2591" priority="2880" stopIfTrue="1" operator="equal">
      <formula>"P"</formula>
    </cfRule>
  </conditionalFormatting>
  <conditionalFormatting sqref="X266">
    <cfRule type="cellIs" dxfId="2590" priority="2871" stopIfTrue="1" operator="equal">
      <formula>"e"</formula>
    </cfRule>
    <cfRule type="cellIs" dxfId="2589" priority="2872" stopIfTrue="1" operator="equal">
      <formula>"p"</formula>
    </cfRule>
    <cfRule type="cellIs" dxfId="2588" priority="2873" stopIfTrue="1" operator="equal">
      <formula>"e"</formula>
    </cfRule>
  </conditionalFormatting>
  <conditionalFormatting sqref="X266">
    <cfRule type="cellIs" dxfId="2587" priority="2874" stopIfTrue="1" operator="equal">
      <formula>"E"</formula>
    </cfRule>
    <cfRule type="cellIs" dxfId="2586" priority="2875" stopIfTrue="1" operator="equal">
      <formula>"P"</formula>
    </cfRule>
  </conditionalFormatting>
  <conditionalFormatting sqref="V266">
    <cfRule type="cellIs" dxfId="2585" priority="2866" stopIfTrue="1" operator="equal">
      <formula>"e"</formula>
    </cfRule>
    <cfRule type="cellIs" dxfId="2584" priority="2867" stopIfTrue="1" operator="equal">
      <formula>"p"</formula>
    </cfRule>
    <cfRule type="cellIs" dxfId="2583" priority="2868" stopIfTrue="1" operator="equal">
      <formula>"e"</formula>
    </cfRule>
  </conditionalFormatting>
  <conditionalFormatting sqref="V266">
    <cfRule type="cellIs" dxfId="2582" priority="2869" stopIfTrue="1" operator="equal">
      <formula>"E"</formula>
    </cfRule>
    <cfRule type="cellIs" dxfId="2581" priority="2870" stopIfTrue="1" operator="equal">
      <formula>"P"</formula>
    </cfRule>
  </conditionalFormatting>
  <conditionalFormatting sqref="O218:BL218">
    <cfRule type="cellIs" dxfId="2580" priority="2861" stopIfTrue="1" operator="equal">
      <formula>"e"</formula>
    </cfRule>
    <cfRule type="cellIs" dxfId="2579" priority="2862" stopIfTrue="1" operator="equal">
      <formula>"p"</formula>
    </cfRule>
    <cfRule type="cellIs" dxfId="2578" priority="2863" stopIfTrue="1" operator="equal">
      <formula>"e"</formula>
    </cfRule>
  </conditionalFormatting>
  <conditionalFormatting sqref="Y219 O219:T219">
    <cfRule type="cellIs" dxfId="2577" priority="2859" stopIfTrue="1" operator="equal">
      <formula>"E"</formula>
    </cfRule>
    <cfRule type="cellIs" dxfId="2576" priority="2860" stopIfTrue="1" operator="equal">
      <formula>"P"</formula>
    </cfRule>
  </conditionalFormatting>
  <conditionalFormatting sqref="Z331">
    <cfRule type="cellIs" dxfId="2575" priority="2787" stopIfTrue="1" operator="equal">
      <formula>"E"</formula>
    </cfRule>
    <cfRule type="cellIs" dxfId="2574" priority="2788" stopIfTrue="1" operator="equal">
      <formula>"P"</formula>
    </cfRule>
  </conditionalFormatting>
  <conditionalFormatting sqref="AF130">
    <cfRule type="cellIs" dxfId="2573" priority="2785" stopIfTrue="1" operator="equal">
      <formula>"E"</formula>
    </cfRule>
    <cfRule type="cellIs" dxfId="2572" priority="2786" stopIfTrue="1" operator="equal">
      <formula>"P"</formula>
    </cfRule>
  </conditionalFormatting>
  <conditionalFormatting sqref="AF130">
    <cfRule type="cellIs" dxfId="2571" priority="2780" stopIfTrue="1" operator="equal">
      <formula>"P"</formula>
    </cfRule>
    <cfRule type="cellIs" dxfId="2570" priority="2781" stopIfTrue="1" operator="equal">
      <formula>"E"</formula>
    </cfRule>
    <cfRule type="cellIs" dxfId="2569" priority="2782" stopIfTrue="1" operator="equal">
      <formula>"P"</formula>
    </cfRule>
    <cfRule type="cellIs" dxfId="2568" priority="2783" stopIfTrue="1" operator="equal">
      <formula>"E"</formula>
    </cfRule>
    <cfRule type="cellIs" dxfId="2567" priority="2784" stopIfTrue="1" operator="equal">
      <formula>"P"</formula>
    </cfRule>
  </conditionalFormatting>
  <conditionalFormatting sqref="AL337">
    <cfRule type="cellIs" dxfId="2566" priority="2778" stopIfTrue="1" operator="equal">
      <formula>"E"</formula>
    </cfRule>
    <cfRule type="cellIs" dxfId="2565" priority="2779" stopIfTrue="1" operator="equal">
      <formula>"P"</formula>
    </cfRule>
  </conditionalFormatting>
  <conditionalFormatting sqref="AB346:AI346 AB338:AI338 AB330:AI330">
    <cfRule type="cellIs" dxfId="2564" priority="2773" stopIfTrue="1" operator="equal">
      <formula>"e"</formula>
    </cfRule>
    <cfRule type="cellIs" dxfId="2563" priority="2774" stopIfTrue="1" operator="equal">
      <formula>"p"</formula>
    </cfRule>
    <cfRule type="cellIs" dxfId="2562" priority="2775" stopIfTrue="1" operator="equal">
      <formula>"e"</formula>
    </cfRule>
  </conditionalFormatting>
  <conditionalFormatting sqref="AB347:AI347 AB349:AI349 AB351:AI351 AB343:AI343 AB345:AI345 AB344:AD344 AF344:AH344 AB339:AI341">
    <cfRule type="cellIs" dxfId="2561" priority="2776" stopIfTrue="1" operator="equal">
      <formula>"E"</formula>
    </cfRule>
    <cfRule type="cellIs" dxfId="2560" priority="2777" stopIfTrue="1" operator="equal">
      <formula>"P"</formula>
    </cfRule>
  </conditionalFormatting>
  <conditionalFormatting sqref="AI337 AD337:AG337 AF335">
    <cfRule type="cellIs" dxfId="2559" priority="2771" stopIfTrue="1" operator="equal">
      <formula>"E"</formula>
    </cfRule>
    <cfRule type="cellIs" dxfId="2558" priority="2772" stopIfTrue="1" operator="equal">
      <formula>"P"</formula>
    </cfRule>
  </conditionalFormatting>
  <conditionalFormatting sqref="AI346">
    <cfRule type="cellIs" dxfId="2557" priority="2768" stopIfTrue="1" operator="equal">
      <formula>"e"</formula>
    </cfRule>
    <cfRule type="cellIs" dxfId="2556" priority="2769" stopIfTrue="1" operator="equal">
      <formula>"p"</formula>
    </cfRule>
    <cfRule type="cellIs" dxfId="2555" priority="2770" stopIfTrue="1" operator="equal">
      <formula>"e"</formula>
    </cfRule>
  </conditionalFormatting>
  <conditionalFormatting sqref="AB336:AI336">
    <cfRule type="cellIs" dxfId="2554" priority="2765" stopIfTrue="1" operator="equal">
      <formula>"e"</formula>
    </cfRule>
    <cfRule type="cellIs" dxfId="2553" priority="2766" stopIfTrue="1" operator="equal">
      <formula>"p"</formula>
    </cfRule>
    <cfRule type="cellIs" dxfId="2552" priority="2767" stopIfTrue="1" operator="equal">
      <formula>"e"</formula>
    </cfRule>
  </conditionalFormatting>
  <conditionalFormatting sqref="AE342 AI342">
    <cfRule type="cellIs" dxfId="2551" priority="2762" stopIfTrue="1" operator="equal">
      <formula>"e"</formula>
    </cfRule>
    <cfRule type="cellIs" dxfId="2550" priority="2763" stopIfTrue="1" operator="equal">
      <formula>"p"</formula>
    </cfRule>
    <cfRule type="cellIs" dxfId="2549" priority="2764" stopIfTrue="1" operator="equal">
      <formula>"e"</formula>
    </cfRule>
  </conditionalFormatting>
  <conditionalFormatting sqref="AF348">
    <cfRule type="cellIs" dxfId="2548" priority="2751" stopIfTrue="1" operator="equal">
      <formula>"e"</formula>
    </cfRule>
    <cfRule type="cellIs" dxfId="2547" priority="2752" stopIfTrue="1" operator="equal">
      <formula>"p"</formula>
    </cfRule>
    <cfRule type="cellIs" dxfId="2546" priority="2753" stopIfTrue="1" operator="equal">
      <formula>"e"</formula>
    </cfRule>
  </conditionalFormatting>
  <conditionalFormatting sqref="AB350:AI350">
    <cfRule type="cellIs" dxfId="2545" priority="2746" stopIfTrue="1" operator="equal">
      <formula>"P"</formula>
    </cfRule>
    <cfRule type="cellIs" dxfId="2544" priority="2747" stopIfTrue="1" operator="equal">
      <formula>"E"</formula>
    </cfRule>
    <cfRule type="cellIs" dxfId="2543" priority="2748" stopIfTrue="1" operator="equal">
      <formula>"P"</formula>
    </cfRule>
    <cfRule type="cellIs" dxfId="2542" priority="2749" stopIfTrue="1" operator="equal">
      <formula>"E"</formula>
    </cfRule>
    <cfRule type="cellIs" dxfId="2541" priority="2750" stopIfTrue="1" operator="equal">
      <formula>"P"</formula>
    </cfRule>
  </conditionalFormatting>
  <conditionalFormatting sqref="AB350:AH350">
    <cfRule type="cellIs" dxfId="2540" priority="2743" stopIfTrue="1" operator="equal">
      <formula>"e"</formula>
    </cfRule>
    <cfRule type="cellIs" dxfId="2539" priority="2744" stopIfTrue="1" operator="equal">
      <formula>"p"</formula>
    </cfRule>
    <cfRule type="cellIs" dxfId="2538" priority="2745" stopIfTrue="1" operator="equal">
      <formula>"e"</formula>
    </cfRule>
  </conditionalFormatting>
  <conditionalFormatting sqref="AI350">
    <cfRule type="cellIs" dxfId="2537" priority="2740" stopIfTrue="1" operator="equal">
      <formula>"e"</formula>
    </cfRule>
    <cfRule type="cellIs" dxfId="2536" priority="2741" stopIfTrue="1" operator="equal">
      <formula>"p"</formula>
    </cfRule>
    <cfRule type="cellIs" dxfId="2535" priority="2742" stopIfTrue="1" operator="equal">
      <formula>"e"</formula>
    </cfRule>
  </conditionalFormatting>
  <conditionalFormatting sqref="AE344">
    <cfRule type="cellIs" dxfId="2534" priority="2735" stopIfTrue="1" operator="equal">
      <formula>"P"</formula>
    </cfRule>
    <cfRule type="cellIs" dxfId="2533" priority="2736" stopIfTrue="1" operator="equal">
      <formula>"E"</formula>
    </cfRule>
    <cfRule type="cellIs" dxfId="2532" priority="2737" stopIfTrue="1" operator="equal">
      <formula>"P"</formula>
    </cfRule>
    <cfRule type="cellIs" dxfId="2531" priority="2738" stopIfTrue="1" operator="equal">
      <formula>"E"</formula>
    </cfRule>
    <cfRule type="cellIs" dxfId="2530" priority="2739" stopIfTrue="1" operator="equal">
      <formula>"P"</formula>
    </cfRule>
  </conditionalFormatting>
  <conditionalFormatting sqref="AE344">
    <cfRule type="cellIs" dxfId="2529" priority="2732" stopIfTrue="1" operator="equal">
      <formula>"e"</formula>
    </cfRule>
    <cfRule type="cellIs" dxfId="2528" priority="2733" stopIfTrue="1" operator="equal">
      <formula>"p"</formula>
    </cfRule>
    <cfRule type="cellIs" dxfId="2527" priority="2734" stopIfTrue="1" operator="equal">
      <formula>"e"</formula>
    </cfRule>
  </conditionalFormatting>
  <conditionalFormatting sqref="AI344">
    <cfRule type="cellIs" dxfId="2526" priority="2727" stopIfTrue="1" operator="equal">
      <formula>"P"</formula>
    </cfRule>
    <cfRule type="cellIs" dxfId="2525" priority="2728" stopIfTrue="1" operator="equal">
      <formula>"E"</formula>
    </cfRule>
    <cfRule type="cellIs" dxfId="2524" priority="2729" stopIfTrue="1" operator="equal">
      <formula>"P"</formula>
    </cfRule>
    <cfRule type="cellIs" dxfId="2523" priority="2730" stopIfTrue="1" operator="equal">
      <formula>"E"</formula>
    </cfRule>
    <cfRule type="cellIs" dxfId="2522" priority="2731" stopIfTrue="1" operator="equal">
      <formula>"P"</formula>
    </cfRule>
  </conditionalFormatting>
  <conditionalFormatting sqref="AI344">
    <cfRule type="cellIs" dxfId="2521" priority="2724" stopIfTrue="1" operator="equal">
      <formula>"e"</formula>
    </cfRule>
    <cfRule type="cellIs" dxfId="2520" priority="2725" stopIfTrue="1" operator="equal">
      <formula>"p"</formula>
    </cfRule>
    <cfRule type="cellIs" dxfId="2519" priority="2726" stopIfTrue="1" operator="equal">
      <formula>"e"</formula>
    </cfRule>
  </conditionalFormatting>
  <conditionalFormatting sqref="AB332">
    <cfRule type="cellIs" dxfId="2518" priority="2721" stopIfTrue="1" operator="equal">
      <formula>"e"</formula>
    </cfRule>
    <cfRule type="cellIs" dxfId="2517" priority="2722" stopIfTrue="1" operator="equal">
      <formula>"p"</formula>
    </cfRule>
    <cfRule type="cellIs" dxfId="2516" priority="2723" stopIfTrue="1" operator="equal">
      <formula>"e"</formula>
    </cfRule>
  </conditionalFormatting>
  <conditionalFormatting sqref="AB342:AD342">
    <cfRule type="cellIs" dxfId="2515" priority="2719" stopIfTrue="1" operator="equal">
      <formula>"E"</formula>
    </cfRule>
    <cfRule type="cellIs" dxfId="2514" priority="2720" stopIfTrue="1" operator="equal">
      <formula>"P"</formula>
    </cfRule>
  </conditionalFormatting>
  <conditionalFormatting sqref="AF342:AH342">
    <cfRule type="cellIs" dxfId="2513" priority="2717" stopIfTrue="1" operator="equal">
      <formula>"E"</formula>
    </cfRule>
    <cfRule type="cellIs" dxfId="2512" priority="2718" stopIfTrue="1" operator="equal">
      <formula>"P"</formula>
    </cfRule>
  </conditionalFormatting>
  <conditionalFormatting sqref="AB331">
    <cfRule type="cellIs" dxfId="2511" priority="2715" stopIfTrue="1" operator="equal">
      <formula>"E"</formula>
    </cfRule>
    <cfRule type="cellIs" dxfId="2510" priority="2716" stopIfTrue="1" operator="equal">
      <formula>"P"</formula>
    </cfRule>
  </conditionalFormatting>
  <conditionalFormatting sqref="AB333">
    <cfRule type="cellIs" dxfId="2509" priority="2713" stopIfTrue="1" operator="equal">
      <formula>"E"</formula>
    </cfRule>
    <cfRule type="cellIs" dxfId="2508" priority="2714" stopIfTrue="1" operator="equal">
      <formula>"P"</formula>
    </cfRule>
  </conditionalFormatting>
  <conditionalFormatting sqref="AD331:AG331">
    <cfRule type="cellIs" dxfId="2507" priority="2711" stopIfTrue="1" operator="equal">
      <formula>"E"</formula>
    </cfRule>
    <cfRule type="cellIs" dxfId="2506" priority="2712" stopIfTrue="1" operator="equal">
      <formula>"P"</formula>
    </cfRule>
  </conditionalFormatting>
  <conditionalFormatting sqref="AE335">
    <cfRule type="cellIs" dxfId="2505" priority="2709" stopIfTrue="1" operator="equal">
      <formula>"E"</formula>
    </cfRule>
    <cfRule type="cellIs" dxfId="2504" priority="2710" stopIfTrue="1" operator="equal">
      <formula>"P"</formula>
    </cfRule>
  </conditionalFormatting>
  <conditionalFormatting sqref="AS309">
    <cfRule type="cellIs" dxfId="2503" priority="2707" stopIfTrue="1" operator="equal">
      <formula>"E"</formula>
    </cfRule>
    <cfRule type="cellIs" dxfId="2502" priority="2708" stopIfTrue="1" operator="equal">
      <formula>"P"</formula>
    </cfRule>
  </conditionalFormatting>
  <conditionalFormatting sqref="AN335:AP335">
    <cfRule type="cellIs" dxfId="2501" priority="2705" stopIfTrue="1" operator="equal">
      <formula>"E"</formula>
    </cfRule>
    <cfRule type="cellIs" dxfId="2500" priority="2706" stopIfTrue="1" operator="equal">
      <formula>"P"</formula>
    </cfRule>
  </conditionalFormatting>
  <conditionalFormatting sqref="AN333">
    <cfRule type="cellIs" dxfId="2499" priority="2703" stopIfTrue="1" operator="equal">
      <formula>"E"</formula>
    </cfRule>
    <cfRule type="cellIs" dxfId="2498" priority="2704" stopIfTrue="1" operator="equal">
      <formula>"P"</formula>
    </cfRule>
  </conditionalFormatting>
  <conditionalFormatting sqref="AZ17">
    <cfRule type="cellIs" dxfId="2497" priority="2698" stopIfTrue="1" operator="equal">
      <formula>"P"</formula>
    </cfRule>
    <cfRule type="cellIs" dxfId="2496" priority="2699" stopIfTrue="1" operator="equal">
      <formula>"E"</formula>
    </cfRule>
    <cfRule type="cellIs" dxfId="2495" priority="2700" stopIfTrue="1" operator="equal">
      <formula>"P"</formula>
    </cfRule>
    <cfRule type="cellIs" dxfId="2494" priority="2701" stopIfTrue="1" operator="equal">
      <formula>"E"</formula>
    </cfRule>
    <cfRule type="cellIs" dxfId="2493" priority="2702" stopIfTrue="1" operator="equal">
      <formula>"P"</formula>
    </cfRule>
  </conditionalFormatting>
  <conditionalFormatting sqref="W12:Y12 AA12 AN12:AP12 BL12 AR12 AW12:AY12">
    <cfRule type="cellIs" dxfId="2492" priority="2693" stopIfTrue="1" operator="equal">
      <formula>"e"</formula>
    </cfRule>
    <cfRule type="cellIs" dxfId="2491" priority="2694" stopIfTrue="1" operator="equal">
      <formula>"p"</formula>
    </cfRule>
    <cfRule type="cellIs" dxfId="2490" priority="2695" stopIfTrue="1" operator="equal">
      <formula>"e"</formula>
    </cfRule>
  </conditionalFormatting>
  <conditionalFormatting sqref="W13 O13">
    <cfRule type="cellIs" dxfId="2489" priority="2696" stopIfTrue="1" operator="equal">
      <formula>"E"</formula>
    </cfRule>
    <cfRule type="cellIs" dxfId="2488" priority="2697" stopIfTrue="1" operator="equal">
      <formula>"P"</formula>
    </cfRule>
  </conditionalFormatting>
  <conditionalFormatting sqref="W12:Y12 AA12 O13 U13:AA13 AN12:AP13 AR12:AR13 AW13:AZ13 BL12:BL13 AW12:AY12">
    <cfRule type="cellIs" dxfId="2487" priority="2688" stopIfTrue="1" operator="equal">
      <formula>"P"</formula>
    </cfRule>
    <cfRule type="cellIs" dxfId="2486" priority="2689" stopIfTrue="1" operator="equal">
      <formula>"E"</formula>
    </cfRule>
    <cfRule type="cellIs" dxfId="2485" priority="2690" stopIfTrue="1" operator="equal">
      <formula>"P"</formula>
    </cfRule>
    <cfRule type="cellIs" dxfId="2484" priority="2691" stopIfTrue="1" operator="equal">
      <formula>"E"</formula>
    </cfRule>
    <cfRule type="cellIs" dxfId="2483" priority="2692" stopIfTrue="1" operator="equal">
      <formula>"P"</formula>
    </cfRule>
  </conditionalFormatting>
  <conditionalFormatting sqref="AQ12">
    <cfRule type="cellIs" dxfId="2482" priority="2685" stopIfTrue="1" operator="equal">
      <formula>"e"</formula>
    </cfRule>
    <cfRule type="cellIs" dxfId="2481" priority="2686" stopIfTrue="1" operator="equal">
      <formula>"p"</formula>
    </cfRule>
    <cfRule type="cellIs" dxfId="2480" priority="2687" stopIfTrue="1" operator="equal">
      <formula>"e"</formula>
    </cfRule>
  </conditionalFormatting>
  <conditionalFormatting sqref="AQ12">
    <cfRule type="cellIs" dxfId="2479" priority="2680" stopIfTrue="1" operator="equal">
      <formula>"P"</formula>
    </cfRule>
    <cfRule type="cellIs" dxfId="2478" priority="2681" stopIfTrue="1" operator="equal">
      <formula>"E"</formula>
    </cfRule>
    <cfRule type="cellIs" dxfId="2477" priority="2682" stopIfTrue="1" operator="equal">
      <formula>"P"</formula>
    </cfRule>
    <cfRule type="cellIs" dxfId="2476" priority="2683" stopIfTrue="1" operator="equal">
      <formula>"E"</formula>
    </cfRule>
    <cfRule type="cellIs" dxfId="2475" priority="2684" stopIfTrue="1" operator="equal">
      <formula>"P"</formula>
    </cfRule>
  </conditionalFormatting>
  <conditionalFormatting sqref="AZ12">
    <cfRule type="cellIs" dxfId="2474" priority="2677" stopIfTrue="1" operator="equal">
      <formula>"e"</formula>
    </cfRule>
    <cfRule type="cellIs" dxfId="2473" priority="2678" stopIfTrue="1" operator="equal">
      <formula>"p"</formula>
    </cfRule>
    <cfRule type="cellIs" dxfId="2472" priority="2679" stopIfTrue="1" operator="equal">
      <formula>"e"</formula>
    </cfRule>
  </conditionalFormatting>
  <conditionalFormatting sqref="AZ12">
    <cfRule type="cellIs" dxfId="2471" priority="2672" stopIfTrue="1" operator="equal">
      <formula>"P"</formula>
    </cfRule>
    <cfRule type="cellIs" dxfId="2470" priority="2673" stopIfTrue="1" operator="equal">
      <formula>"E"</formula>
    </cfRule>
    <cfRule type="cellIs" dxfId="2469" priority="2674" stopIfTrue="1" operator="equal">
      <formula>"P"</formula>
    </cfRule>
    <cfRule type="cellIs" dxfId="2468" priority="2675" stopIfTrue="1" operator="equal">
      <formula>"E"</formula>
    </cfRule>
    <cfRule type="cellIs" dxfId="2467" priority="2676" stopIfTrue="1" operator="equal">
      <formula>"P"</formula>
    </cfRule>
  </conditionalFormatting>
  <conditionalFormatting sqref="S12">
    <cfRule type="cellIs" dxfId="2466" priority="2661" stopIfTrue="1" operator="equal">
      <formula>"e"</formula>
    </cfRule>
    <cfRule type="cellIs" dxfId="2465" priority="2662" stopIfTrue="1" operator="equal">
      <formula>"p"</formula>
    </cfRule>
    <cfRule type="cellIs" dxfId="2464" priority="2663" stopIfTrue="1" operator="equal">
      <formula>"e"</formula>
    </cfRule>
  </conditionalFormatting>
  <conditionalFormatting sqref="O12:Q12">
    <cfRule type="cellIs" dxfId="2463" priority="2667" stopIfTrue="1" operator="equal">
      <formula>"P"</formula>
    </cfRule>
    <cfRule type="cellIs" dxfId="2462" priority="2668" stopIfTrue="1" operator="equal">
      <formula>"E"</formula>
    </cfRule>
    <cfRule type="cellIs" dxfId="2461" priority="2669" stopIfTrue="1" operator="equal">
      <formula>"P"</formula>
    </cfRule>
    <cfRule type="cellIs" dxfId="2460" priority="2670" stopIfTrue="1" operator="equal">
      <formula>"E"</formula>
    </cfRule>
    <cfRule type="cellIs" dxfId="2459" priority="2671" stopIfTrue="1" operator="equal">
      <formula>"P"</formula>
    </cfRule>
  </conditionalFormatting>
  <conditionalFormatting sqref="O12:Q12 S12:U12">
    <cfRule type="cellIs" dxfId="2458" priority="2664" stopIfTrue="1" operator="equal">
      <formula>"e"</formula>
    </cfRule>
    <cfRule type="cellIs" dxfId="2457" priority="2665" stopIfTrue="1" operator="equal">
      <formula>"p"</formula>
    </cfRule>
    <cfRule type="cellIs" dxfId="2456" priority="2666" stopIfTrue="1" operator="equal">
      <formula>"e"</formula>
    </cfRule>
  </conditionalFormatting>
  <conditionalFormatting sqref="P13:S13">
    <cfRule type="cellIs" dxfId="2455" priority="2659" stopIfTrue="1" operator="equal">
      <formula>"E"</formula>
    </cfRule>
    <cfRule type="cellIs" dxfId="2454" priority="2660" stopIfTrue="1" operator="equal">
      <formula>"P"</formula>
    </cfRule>
  </conditionalFormatting>
  <conditionalFormatting sqref="P13:T13">
    <cfRule type="cellIs" dxfId="2453" priority="2654" stopIfTrue="1" operator="equal">
      <formula>"P"</formula>
    </cfRule>
    <cfRule type="cellIs" dxfId="2452" priority="2655" stopIfTrue="1" operator="equal">
      <formula>"E"</formula>
    </cfRule>
    <cfRule type="cellIs" dxfId="2451" priority="2656" stopIfTrue="1" operator="equal">
      <formula>"P"</formula>
    </cfRule>
    <cfRule type="cellIs" dxfId="2450" priority="2657" stopIfTrue="1" operator="equal">
      <formula>"E"</formula>
    </cfRule>
    <cfRule type="cellIs" dxfId="2449" priority="2658" stopIfTrue="1" operator="equal">
      <formula>"P"</formula>
    </cfRule>
  </conditionalFormatting>
  <conditionalFormatting sqref="T13">
    <cfRule type="cellIs" dxfId="2448" priority="2652" stopIfTrue="1" operator="equal">
      <formula>"E"</formula>
    </cfRule>
    <cfRule type="cellIs" dxfId="2447" priority="2653" stopIfTrue="1" operator="equal">
      <formula>"P"</formula>
    </cfRule>
  </conditionalFormatting>
  <conditionalFormatting sqref="AM12">
    <cfRule type="cellIs" dxfId="2446" priority="2649" stopIfTrue="1" operator="equal">
      <formula>"e"</formula>
    </cfRule>
    <cfRule type="cellIs" dxfId="2445" priority="2650" stopIfTrue="1" operator="equal">
      <formula>"p"</formula>
    </cfRule>
    <cfRule type="cellIs" dxfId="2444" priority="2651" stopIfTrue="1" operator="equal">
      <formula>"e"</formula>
    </cfRule>
  </conditionalFormatting>
  <conditionalFormatting sqref="AM12">
    <cfRule type="cellIs" dxfId="2443" priority="2644" stopIfTrue="1" operator="equal">
      <formula>"P"</formula>
    </cfRule>
    <cfRule type="cellIs" dxfId="2442" priority="2645" stopIfTrue="1" operator="equal">
      <formula>"E"</formula>
    </cfRule>
    <cfRule type="cellIs" dxfId="2441" priority="2646" stopIfTrue="1" operator="equal">
      <formula>"P"</formula>
    </cfRule>
    <cfRule type="cellIs" dxfId="2440" priority="2647" stopIfTrue="1" operator="equal">
      <formula>"E"</formula>
    </cfRule>
    <cfRule type="cellIs" dxfId="2439" priority="2648" stopIfTrue="1" operator="equal">
      <formula>"P"</formula>
    </cfRule>
  </conditionalFormatting>
  <conditionalFormatting sqref="AM13">
    <cfRule type="cellIs" dxfId="2438" priority="2639" stopIfTrue="1" operator="equal">
      <formula>"P"</formula>
    </cfRule>
    <cfRule type="cellIs" dxfId="2437" priority="2640" stopIfTrue="1" operator="equal">
      <formula>"E"</formula>
    </cfRule>
    <cfRule type="cellIs" dxfId="2436" priority="2641" stopIfTrue="1" operator="equal">
      <formula>"P"</formula>
    </cfRule>
    <cfRule type="cellIs" dxfId="2435" priority="2642" stopIfTrue="1" operator="equal">
      <formula>"E"</formula>
    </cfRule>
    <cfRule type="cellIs" dxfId="2434" priority="2643" stopIfTrue="1" operator="equal">
      <formula>"P"</formula>
    </cfRule>
  </conditionalFormatting>
  <conditionalFormatting sqref="Y12">
    <cfRule type="cellIs" dxfId="2433" priority="2637" stopIfTrue="1" operator="equal">
      <formula>"E"</formula>
    </cfRule>
    <cfRule type="cellIs" dxfId="2432" priority="2638" stopIfTrue="1" operator="equal">
      <formula>"P"</formula>
    </cfRule>
  </conditionalFormatting>
  <conditionalFormatting sqref="Y12">
    <cfRule type="cellIs" dxfId="2431" priority="2632" stopIfTrue="1" operator="equal">
      <formula>"P"</formula>
    </cfRule>
    <cfRule type="cellIs" dxfId="2430" priority="2633" stopIfTrue="1" operator="equal">
      <formula>"E"</formula>
    </cfRule>
    <cfRule type="cellIs" dxfId="2429" priority="2634" stopIfTrue="1" operator="equal">
      <formula>"P"</formula>
    </cfRule>
    <cfRule type="cellIs" dxfId="2428" priority="2635" stopIfTrue="1" operator="equal">
      <formula>"E"</formula>
    </cfRule>
    <cfRule type="cellIs" dxfId="2427" priority="2636" stopIfTrue="1" operator="equal">
      <formula>"P"</formula>
    </cfRule>
  </conditionalFormatting>
  <conditionalFormatting sqref="AQ13">
    <cfRule type="cellIs" dxfId="2426" priority="2627" stopIfTrue="1" operator="equal">
      <formula>"P"</formula>
    </cfRule>
    <cfRule type="cellIs" dxfId="2425" priority="2628" stopIfTrue="1" operator="equal">
      <formula>"E"</formula>
    </cfRule>
    <cfRule type="cellIs" dxfId="2424" priority="2629" stopIfTrue="1" operator="equal">
      <formula>"P"</formula>
    </cfRule>
    <cfRule type="cellIs" dxfId="2423" priority="2630" stopIfTrue="1" operator="equal">
      <formula>"E"</formula>
    </cfRule>
    <cfRule type="cellIs" dxfId="2422" priority="2631" stopIfTrue="1" operator="equal">
      <formula>"P"</formula>
    </cfRule>
  </conditionalFormatting>
  <conditionalFormatting sqref="AB12:AC12 AE12">
    <cfRule type="cellIs" dxfId="2421" priority="2624" stopIfTrue="1" operator="equal">
      <formula>"e"</formula>
    </cfRule>
    <cfRule type="cellIs" dxfId="2420" priority="2625" stopIfTrue="1" operator="equal">
      <formula>"p"</formula>
    </cfRule>
    <cfRule type="cellIs" dxfId="2419" priority="2626" stopIfTrue="1" operator="equal">
      <formula>"e"</formula>
    </cfRule>
  </conditionalFormatting>
  <conditionalFormatting sqref="AB12:AC12 AE12">
    <cfRule type="cellIs" dxfId="2418" priority="2619" stopIfTrue="1" operator="equal">
      <formula>"P"</formula>
    </cfRule>
    <cfRule type="cellIs" dxfId="2417" priority="2620" stopIfTrue="1" operator="equal">
      <formula>"E"</formula>
    </cfRule>
    <cfRule type="cellIs" dxfId="2416" priority="2621" stopIfTrue="1" operator="equal">
      <formula>"P"</formula>
    </cfRule>
    <cfRule type="cellIs" dxfId="2415" priority="2622" stopIfTrue="1" operator="equal">
      <formula>"E"</formula>
    </cfRule>
    <cfRule type="cellIs" dxfId="2414" priority="2623" stopIfTrue="1" operator="equal">
      <formula>"P"</formula>
    </cfRule>
  </conditionalFormatting>
  <conditionalFormatting sqref="AD12">
    <cfRule type="cellIs" dxfId="2413" priority="2616" stopIfTrue="1" operator="equal">
      <formula>"e"</formula>
    </cfRule>
    <cfRule type="cellIs" dxfId="2412" priority="2617" stopIfTrue="1" operator="equal">
      <formula>"p"</formula>
    </cfRule>
    <cfRule type="cellIs" dxfId="2411" priority="2618" stopIfTrue="1" operator="equal">
      <formula>"e"</formula>
    </cfRule>
  </conditionalFormatting>
  <conditionalFormatting sqref="AD12">
    <cfRule type="cellIs" dxfId="2410" priority="2611" stopIfTrue="1" operator="equal">
      <formula>"P"</formula>
    </cfRule>
    <cfRule type="cellIs" dxfId="2409" priority="2612" stopIfTrue="1" operator="equal">
      <formula>"E"</formula>
    </cfRule>
    <cfRule type="cellIs" dxfId="2408" priority="2613" stopIfTrue="1" operator="equal">
      <formula>"P"</formula>
    </cfRule>
    <cfRule type="cellIs" dxfId="2407" priority="2614" stopIfTrue="1" operator="equal">
      <formula>"E"</formula>
    </cfRule>
    <cfRule type="cellIs" dxfId="2406" priority="2615" stopIfTrue="1" operator="equal">
      <formula>"P"</formula>
    </cfRule>
  </conditionalFormatting>
  <conditionalFormatting sqref="AB13:AE13">
    <cfRule type="cellIs" dxfId="2405" priority="2606" stopIfTrue="1" operator="equal">
      <formula>"P"</formula>
    </cfRule>
    <cfRule type="cellIs" dxfId="2404" priority="2607" stopIfTrue="1" operator="equal">
      <formula>"E"</formula>
    </cfRule>
    <cfRule type="cellIs" dxfId="2403" priority="2608" stopIfTrue="1" operator="equal">
      <formula>"P"</formula>
    </cfRule>
    <cfRule type="cellIs" dxfId="2402" priority="2609" stopIfTrue="1" operator="equal">
      <formula>"E"</formula>
    </cfRule>
    <cfRule type="cellIs" dxfId="2401" priority="2610" stopIfTrue="1" operator="equal">
      <formula>"P"</formula>
    </cfRule>
  </conditionalFormatting>
  <conditionalFormatting sqref="AF12:AG12 AI12:AL12">
    <cfRule type="cellIs" dxfId="2400" priority="2603" stopIfTrue="1" operator="equal">
      <formula>"e"</formula>
    </cfRule>
    <cfRule type="cellIs" dxfId="2399" priority="2604" stopIfTrue="1" operator="equal">
      <formula>"p"</formula>
    </cfRule>
    <cfRule type="cellIs" dxfId="2398" priority="2605" stopIfTrue="1" operator="equal">
      <formula>"e"</formula>
    </cfRule>
  </conditionalFormatting>
  <conditionalFormatting sqref="AF12:AG12 AI12:AL12">
    <cfRule type="cellIs" dxfId="2397" priority="2598" stopIfTrue="1" operator="equal">
      <formula>"P"</formula>
    </cfRule>
    <cfRule type="cellIs" dxfId="2396" priority="2599" stopIfTrue="1" operator="equal">
      <formula>"E"</formula>
    </cfRule>
    <cfRule type="cellIs" dxfId="2395" priority="2600" stopIfTrue="1" operator="equal">
      <formula>"P"</formula>
    </cfRule>
    <cfRule type="cellIs" dxfId="2394" priority="2601" stopIfTrue="1" operator="equal">
      <formula>"E"</formula>
    </cfRule>
    <cfRule type="cellIs" dxfId="2393" priority="2602" stopIfTrue="1" operator="equal">
      <formula>"P"</formula>
    </cfRule>
  </conditionalFormatting>
  <conditionalFormatting sqref="AH12">
    <cfRule type="cellIs" dxfId="2392" priority="2595" stopIfTrue="1" operator="equal">
      <formula>"e"</formula>
    </cfRule>
    <cfRule type="cellIs" dxfId="2391" priority="2596" stopIfTrue="1" operator="equal">
      <formula>"p"</formula>
    </cfRule>
    <cfRule type="cellIs" dxfId="2390" priority="2597" stopIfTrue="1" operator="equal">
      <formula>"e"</formula>
    </cfRule>
  </conditionalFormatting>
  <conditionalFormatting sqref="AH12">
    <cfRule type="cellIs" dxfId="2389" priority="2590" stopIfTrue="1" operator="equal">
      <formula>"P"</formula>
    </cfRule>
    <cfRule type="cellIs" dxfId="2388" priority="2591" stopIfTrue="1" operator="equal">
      <formula>"E"</formula>
    </cfRule>
    <cfRule type="cellIs" dxfId="2387" priority="2592" stopIfTrue="1" operator="equal">
      <formula>"P"</formula>
    </cfRule>
    <cfRule type="cellIs" dxfId="2386" priority="2593" stopIfTrue="1" operator="equal">
      <formula>"E"</formula>
    </cfRule>
    <cfRule type="cellIs" dxfId="2385" priority="2594" stopIfTrue="1" operator="equal">
      <formula>"P"</formula>
    </cfRule>
  </conditionalFormatting>
  <conditionalFormatting sqref="AF13:AG13 AI13:AL13">
    <cfRule type="cellIs" dxfId="2384" priority="2585" stopIfTrue="1" operator="equal">
      <formula>"P"</formula>
    </cfRule>
    <cfRule type="cellIs" dxfId="2383" priority="2586" stopIfTrue="1" operator="equal">
      <formula>"E"</formula>
    </cfRule>
    <cfRule type="cellIs" dxfId="2382" priority="2587" stopIfTrue="1" operator="equal">
      <formula>"P"</formula>
    </cfRule>
    <cfRule type="cellIs" dxfId="2381" priority="2588" stopIfTrue="1" operator="equal">
      <formula>"E"</formula>
    </cfRule>
    <cfRule type="cellIs" dxfId="2380" priority="2589" stopIfTrue="1" operator="equal">
      <formula>"P"</formula>
    </cfRule>
  </conditionalFormatting>
  <conditionalFormatting sqref="AH13">
    <cfRule type="cellIs" dxfId="2379" priority="2580" stopIfTrue="1" operator="equal">
      <formula>"P"</formula>
    </cfRule>
    <cfRule type="cellIs" dxfId="2378" priority="2581" stopIfTrue="1" operator="equal">
      <formula>"E"</formula>
    </cfRule>
    <cfRule type="cellIs" dxfId="2377" priority="2582" stopIfTrue="1" operator="equal">
      <formula>"P"</formula>
    </cfRule>
    <cfRule type="cellIs" dxfId="2376" priority="2583" stopIfTrue="1" operator="equal">
      <formula>"E"</formula>
    </cfRule>
    <cfRule type="cellIs" dxfId="2375" priority="2584" stopIfTrue="1" operator="equal">
      <formula>"P"</formula>
    </cfRule>
  </conditionalFormatting>
  <conditionalFormatting sqref="AS12:AV12">
    <cfRule type="cellIs" dxfId="2374" priority="2577" stopIfTrue="1" operator="equal">
      <formula>"e"</formula>
    </cfRule>
    <cfRule type="cellIs" dxfId="2373" priority="2578" stopIfTrue="1" operator="equal">
      <formula>"p"</formula>
    </cfRule>
    <cfRule type="cellIs" dxfId="2372" priority="2579" stopIfTrue="1" operator="equal">
      <formula>"e"</formula>
    </cfRule>
  </conditionalFormatting>
  <conditionalFormatting sqref="AS12:AV13">
    <cfRule type="cellIs" dxfId="2371" priority="2572" stopIfTrue="1" operator="equal">
      <formula>"P"</formula>
    </cfRule>
    <cfRule type="cellIs" dxfId="2370" priority="2573" stopIfTrue="1" operator="equal">
      <formula>"E"</formula>
    </cfRule>
    <cfRule type="cellIs" dxfId="2369" priority="2574" stopIfTrue="1" operator="equal">
      <formula>"P"</formula>
    </cfRule>
    <cfRule type="cellIs" dxfId="2368" priority="2575" stopIfTrue="1" operator="equal">
      <formula>"E"</formula>
    </cfRule>
    <cfRule type="cellIs" dxfId="2367" priority="2576" stopIfTrue="1" operator="equal">
      <formula>"P"</formula>
    </cfRule>
  </conditionalFormatting>
  <conditionalFormatting sqref="BA12:BD12">
    <cfRule type="cellIs" dxfId="2366" priority="2569" stopIfTrue="1" operator="equal">
      <formula>"e"</formula>
    </cfRule>
    <cfRule type="cellIs" dxfId="2365" priority="2570" stopIfTrue="1" operator="equal">
      <formula>"p"</formula>
    </cfRule>
    <cfRule type="cellIs" dxfId="2364" priority="2571" stopIfTrue="1" operator="equal">
      <formula>"e"</formula>
    </cfRule>
  </conditionalFormatting>
  <conditionalFormatting sqref="BA12:BD13">
    <cfRule type="cellIs" dxfId="2363" priority="2564" stopIfTrue="1" operator="equal">
      <formula>"P"</formula>
    </cfRule>
    <cfRule type="cellIs" dxfId="2362" priority="2565" stopIfTrue="1" operator="equal">
      <formula>"E"</formula>
    </cfRule>
    <cfRule type="cellIs" dxfId="2361" priority="2566" stopIfTrue="1" operator="equal">
      <formula>"P"</formula>
    </cfRule>
    <cfRule type="cellIs" dxfId="2360" priority="2567" stopIfTrue="1" operator="equal">
      <formula>"E"</formula>
    </cfRule>
    <cfRule type="cellIs" dxfId="2359" priority="2568" stopIfTrue="1" operator="equal">
      <formula>"P"</formula>
    </cfRule>
  </conditionalFormatting>
  <conditionalFormatting sqref="BE12 BI12:BK12">
    <cfRule type="cellIs" dxfId="2358" priority="2561" stopIfTrue="1" operator="equal">
      <formula>"e"</formula>
    </cfRule>
    <cfRule type="cellIs" dxfId="2357" priority="2562" stopIfTrue="1" operator="equal">
      <formula>"p"</formula>
    </cfRule>
    <cfRule type="cellIs" dxfId="2356" priority="2563" stopIfTrue="1" operator="equal">
      <formula>"e"</formula>
    </cfRule>
  </conditionalFormatting>
  <conditionalFormatting sqref="BI12:BK13">
    <cfRule type="cellIs" dxfId="2355" priority="2556" stopIfTrue="1" operator="equal">
      <formula>"P"</formula>
    </cfRule>
    <cfRule type="cellIs" dxfId="2354" priority="2557" stopIfTrue="1" operator="equal">
      <formula>"E"</formula>
    </cfRule>
    <cfRule type="cellIs" dxfId="2353" priority="2558" stopIfTrue="1" operator="equal">
      <formula>"P"</formula>
    </cfRule>
    <cfRule type="cellIs" dxfId="2352" priority="2559" stopIfTrue="1" operator="equal">
      <formula>"E"</formula>
    </cfRule>
    <cfRule type="cellIs" dxfId="2351" priority="2560" stopIfTrue="1" operator="equal">
      <formula>"P"</formula>
    </cfRule>
  </conditionalFormatting>
  <conditionalFormatting sqref="BG12:BH12">
    <cfRule type="cellIs" dxfId="2350" priority="2553" stopIfTrue="1" operator="equal">
      <formula>"e"</formula>
    </cfRule>
    <cfRule type="cellIs" dxfId="2349" priority="2554" stopIfTrue="1" operator="equal">
      <formula>"p"</formula>
    </cfRule>
    <cfRule type="cellIs" dxfId="2348" priority="2555" stopIfTrue="1" operator="equal">
      <formula>"e"</formula>
    </cfRule>
  </conditionalFormatting>
  <conditionalFormatting sqref="BG12:BH12 BE13:BH13">
    <cfRule type="cellIs" dxfId="2347" priority="2548" stopIfTrue="1" operator="equal">
      <formula>"P"</formula>
    </cfRule>
    <cfRule type="cellIs" dxfId="2346" priority="2549" stopIfTrue="1" operator="equal">
      <formula>"E"</formula>
    </cfRule>
    <cfRule type="cellIs" dxfId="2345" priority="2550" stopIfTrue="1" operator="equal">
      <formula>"P"</formula>
    </cfRule>
    <cfRule type="cellIs" dxfId="2344" priority="2551" stopIfTrue="1" operator="equal">
      <formula>"E"</formula>
    </cfRule>
    <cfRule type="cellIs" dxfId="2343" priority="2552" stopIfTrue="1" operator="equal">
      <formula>"P"</formula>
    </cfRule>
  </conditionalFormatting>
  <conditionalFormatting sqref="BF12">
    <cfRule type="cellIs" dxfId="2342" priority="2545" stopIfTrue="1" operator="equal">
      <formula>"e"</formula>
    </cfRule>
    <cfRule type="cellIs" dxfId="2341" priority="2546" stopIfTrue="1" operator="equal">
      <formula>"p"</formula>
    </cfRule>
    <cfRule type="cellIs" dxfId="2340" priority="2547" stopIfTrue="1" operator="equal">
      <formula>"e"</formula>
    </cfRule>
  </conditionalFormatting>
  <conditionalFormatting sqref="BF12">
    <cfRule type="cellIs" dxfId="2339" priority="2540" stopIfTrue="1" operator="equal">
      <formula>"P"</formula>
    </cfRule>
    <cfRule type="cellIs" dxfId="2338" priority="2541" stopIfTrue="1" operator="equal">
      <formula>"E"</formula>
    </cfRule>
    <cfRule type="cellIs" dxfId="2337" priority="2542" stopIfTrue="1" operator="equal">
      <formula>"P"</formula>
    </cfRule>
    <cfRule type="cellIs" dxfId="2336" priority="2543" stopIfTrue="1" operator="equal">
      <formula>"E"</formula>
    </cfRule>
    <cfRule type="cellIs" dxfId="2335" priority="2544" stopIfTrue="1" operator="equal">
      <formula>"P"</formula>
    </cfRule>
  </conditionalFormatting>
  <conditionalFormatting sqref="BE12">
    <cfRule type="cellIs" dxfId="2334" priority="2535" stopIfTrue="1" operator="equal">
      <formula>"P"</formula>
    </cfRule>
    <cfRule type="cellIs" dxfId="2333" priority="2536" stopIfTrue="1" operator="equal">
      <formula>"E"</formula>
    </cfRule>
    <cfRule type="cellIs" dxfId="2332" priority="2537" stopIfTrue="1" operator="equal">
      <formula>"P"</formula>
    </cfRule>
    <cfRule type="cellIs" dxfId="2331" priority="2538" stopIfTrue="1" operator="equal">
      <formula>"E"</formula>
    </cfRule>
    <cfRule type="cellIs" dxfId="2330" priority="2539" stopIfTrue="1" operator="equal">
      <formula>"P"</formula>
    </cfRule>
  </conditionalFormatting>
  <conditionalFormatting sqref="Z12">
    <cfRule type="cellIs" dxfId="2329" priority="2532" stopIfTrue="1" operator="equal">
      <formula>"e"</formula>
    </cfRule>
    <cfRule type="cellIs" dxfId="2328" priority="2533" stopIfTrue="1" operator="equal">
      <formula>"p"</formula>
    </cfRule>
    <cfRule type="cellIs" dxfId="2327" priority="2534" stopIfTrue="1" operator="equal">
      <formula>"e"</formula>
    </cfRule>
  </conditionalFormatting>
  <conditionalFormatting sqref="Z12">
    <cfRule type="cellIs" dxfId="2326" priority="2527" stopIfTrue="1" operator="equal">
      <formula>"P"</formula>
    </cfRule>
    <cfRule type="cellIs" dxfId="2325" priority="2528" stopIfTrue="1" operator="equal">
      <formula>"E"</formula>
    </cfRule>
    <cfRule type="cellIs" dxfId="2324" priority="2529" stopIfTrue="1" operator="equal">
      <formula>"P"</formula>
    </cfRule>
    <cfRule type="cellIs" dxfId="2323" priority="2530" stopIfTrue="1" operator="equal">
      <formula>"E"</formula>
    </cfRule>
    <cfRule type="cellIs" dxfId="2322" priority="2531" stopIfTrue="1" operator="equal">
      <formula>"P"</formula>
    </cfRule>
  </conditionalFormatting>
  <conditionalFormatting sqref="Z16">
    <cfRule type="cellIs" dxfId="2321" priority="2482" stopIfTrue="1" operator="equal">
      <formula>"P"</formula>
    </cfRule>
    <cfRule type="cellIs" dxfId="2320" priority="2483" stopIfTrue="1" operator="equal">
      <formula>"E"</formula>
    </cfRule>
    <cfRule type="cellIs" dxfId="2319" priority="2484" stopIfTrue="1" operator="equal">
      <formula>"P"</formula>
    </cfRule>
    <cfRule type="cellIs" dxfId="2318" priority="2485" stopIfTrue="1" operator="equal">
      <formula>"E"</formula>
    </cfRule>
    <cfRule type="cellIs" dxfId="2317" priority="2486" stopIfTrue="1" operator="equal">
      <formula>"P"</formula>
    </cfRule>
  </conditionalFormatting>
  <conditionalFormatting sqref="Q14:R14">
    <cfRule type="cellIs" dxfId="2316" priority="2524" stopIfTrue="1" operator="equal">
      <formula>"e"</formula>
    </cfRule>
    <cfRule type="cellIs" dxfId="2315" priority="2525" stopIfTrue="1" operator="equal">
      <formula>"p"</formula>
    </cfRule>
    <cfRule type="cellIs" dxfId="2314" priority="2526" stopIfTrue="1" operator="equal">
      <formula>"e"</formula>
    </cfRule>
  </conditionalFormatting>
  <conditionalFormatting sqref="Q14:R14">
    <cfRule type="cellIs" dxfId="2313" priority="2519" stopIfTrue="1" operator="equal">
      <formula>"P"</formula>
    </cfRule>
    <cfRule type="cellIs" dxfId="2312" priority="2520" stopIfTrue="1" operator="equal">
      <formula>"E"</formula>
    </cfRule>
    <cfRule type="cellIs" dxfId="2311" priority="2521" stopIfTrue="1" operator="equal">
      <formula>"P"</formula>
    </cfRule>
    <cfRule type="cellIs" dxfId="2310" priority="2522" stopIfTrue="1" operator="equal">
      <formula>"E"</formula>
    </cfRule>
    <cfRule type="cellIs" dxfId="2309" priority="2523" stopIfTrue="1" operator="equal">
      <formula>"P"</formula>
    </cfRule>
  </conditionalFormatting>
  <conditionalFormatting sqref="AA16 R16:S16 W16">
    <cfRule type="cellIs" dxfId="2308" priority="2517" stopIfTrue="1" operator="equal">
      <formula>"E"</formula>
    </cfRule>
    <cfRule type="cellIs" dxfId="2307" priority="2518" stopIfTrue="1" operator="equal">
      <formula>"P"</formula>
    </cfRule>
  </conditionalFormatting>
  <conditionalFormatting sqref="O16:Y16 AM16:AR16 AW16:AZ16 BE16:BL16 AA16">
    <cfRule type="cellIs" dxfId="2306" priority="2512" stopIfTrue="1" operator="equal">
      <formula>"P"</formula>
    </cfRule>
    <cfRule type="cellIs" dxfId="2305" priority="2513" stopIfTrue="1" operator="equal">
      <formula>"E"</formula>
    </cfRule>
    <cfRule type="cellIs" dxfId="2304" priority="2514" stopIfTrue="1" operator="equal">
      <formula>"P"</formula>
    </cfRule>
    <cfRule type="cellIs" dxfId="2303" priority="2515" stopIfTrue="1" operator="equal">
      <formula>"E"</formula>
    </cfRule>
    <cfRule type="cellIs" dxfId="2302" priority="2516" stopIfTrue="1" operator="equal">
      <formula>"P"</formula>
    </cfRule>
  </conditionalFormatting>
  <conditionalFormatting sqref="AB16:AE16">
    <cfRule type="cellIs" dxfId="2301" priority="2507" stopIfTrue="1" operator="equal">
      <formula>"P"</formula>
    </cfRule>
    <cfRule type="cellIs" dxfId="2300" priority="2508" stopIfTrue="1" operator="equal">
      <formula>"E"</formula>
    </cfRule>
    <cfRule type="cellIs" dxfId="2299" priority="2509" stopIfTrue="1" operator="equal">
      <formula>"P"</formula>
    </cfRule>
    <cfRule type="cellIs" dxfId="2298" priority="2510" stopIfTrue="1" operator="equal">
      <formula>"E"</formula>
    </cfRule>
    <cfRule type="cellIs" dxfId="2297" priority="2511" stopIfTrue="1" operator="equal">
      <formula>"P"</formula>
    </cfRule>
  </conditionalFormatting>
  <conditionalFormatting sqref="AF16">
    <cfRule type="cellIs" dxfId="2296" priority="2505" stopIfTrue="1" operator="equal">
      <formula>"E"</formula>
    </cfRule>
    <cfRule type="cellIs" dxfId="2295" priority="2506" stopIfTrue="1" operator="equal">
      <formula>"P"</formula>
    </cfRule>
  </conditionalFormatting>
  <conditionalFormatting sqref="AF16:AL16">
    <cfRule type="cellIs" dxfId="2294" priority="2500" stopIfTrue="1" operator="equal">
      <formula>"P"</formula>
    </cfRule>
    <cfRule type="cellIs" dxfId="2293" priority="2501" stopIfTrue="1" operator="equal">
      <formula>"E"</formula>
    </cfRule>
    <cfRule type="cellIs" dxfId="2292" priority="2502" stopIfTrue="1" operator="equal">
      <formula>"P"</formula>
    </cfRule>
    <cfRule type="cellIs" dxfId="2291" priority="2503" stopIfTrue="1" operator="equal">
      <formula>"E"</formula>
    </cfRule>
    <cfRule type="cellIs" dxfId="2290" priority="2504" stopIfTrue="1" operator="equal">
      <formula>"P"</formula>
    </cfRule>
  </conditionalFormatting>
  <conditionalFormatting sqref="AS16:AV16">
    <cfRule type="cellIs" dxfId="2289" priority="2495" stopIfTrue="1" operator="equal">
      <formula>"P"</formula>
    </cfRule>
    <cfRule type="cellIs" dxfId="2288" priority="2496" stopIfTrue="1" operator="equal">
      <formula>"E"</formula>
    </cfRule>
    <cfRule type="cellIs" dxfId="2287" priority="2497" stopIfTrue="1" operator="equal">
      <formula>"P"</formula>
    </cfRule>
    <cfRule type="cellIs" dxfId="2286" priority="2498" stopIfTrue="1" operator="equal">
      <formula>"E"</formula>
    </cfRule>
    <cfRule type="cellIs" dxfId="2285" priority="2499" stopIfTrue="1" operator="equal">
      <formula>"P"</formula>
    </cfRule>
  </conditionalFormatting>
  <conditionalFormatting sqref="BA16:BD16">
    <cfRule type="cellIs" dxfId="2284" priority="2490" stopIfTrue="1" operator="equal">
      <formula>"P"</formula>
    </cfRule>
    <cfRule type="cellIs" dxfId="2283" priority="2491" stopIfTrue="1" operator="equal">
      <formula>"E"</formula>
    </cfRule>
    <cfRule type="cellIs" dxfId="2282" priority="2492" stopIfTrue="1" operator="equal">
      <formula>"P"</formula>
    </cfRule>
    <cfRule type="cellIs" dxfId="2281" priority="2493" stopIfTrue="1" operator="equal">
      <formula>"E"</formula>
    </cfRule>
    <cfRule type="cellIs" dxfId="2280" priority="2494" stopIfTrue="1" operator="equal">
      <formula>"P"</formula>
    </cfRule>
  </conditionalFormatting>
  <conditionalFormatting sqref="Z16">
    <cfRule type="cellIs" dxfId="2279" priority="2487" stopIfTrue="1" operator="equal">
      <formula>"e"</formula>
    </cfRule>
    <cfRule type="cellIs" dxfId="2278" priority="2488" stopIfTrue="1" operator="equal">
      <formula>"p"</formula>
    </cfRule>
    <cfRule type="cellIs" dxfId="2277" priority="2489" stopIfTrue="1" operator="equal">
      <formula>"e"</formula>
    </cfRule>
  </conditionalFormatting>
  <conditionalFormatting sqref="O187:BL187">
    <cfRule type="cellIs" dxfId="2276" priority="2093" stopIfTrue="1" operator="equal">
      <formula>"P"</formula>
    </cfRule>
    <cfRule type="cellIs" dxfId="2275" priority="2094" stopIfTrue="1" operator="equal">
      <formula>"E"</formula>
    </cfRule>
    <cfRule type="cellIs" dxfId="2274" priority="2095" stopIfTrue="1" operator="equal">
      <formula>"P"</formula>
    </cfRule>
    <cfRule type="cellIs" dxfId="2273" priority="2096" stopIfTrue="1" operator="equal">
      <formula>"E"</formula>
    </cfRule>
    <cfRule type="cellIs" dxfId="2272" priority="2097" stopIfTrue="1" operator="equal">
      <formula>"P"</formula>
    </cfRule>
  </conditionalFormatting>
  <conditionalFormatting sqref="AN188:AR188 AW188:AZ188 BE188:BL188 X188:AA188">
    <cfRule type="cellIs" dxfId="2271" priority="2479" stopIfTrue="1" operator="equal">
      <formula>"e"</formula>
    </cfRule>
    <cfRule type="cellIs" dxfId="2270" priority="2480" stopIfTrue="1" operator="equal">
      <formula>"p"</formula>
    </cfRule>
    <cfRule type="cellIs" dxfId="2269" priority="2481" stopIfTrue="1" operator="equal">
      <formula>"e"</formula>
    </cfRule>
  </conditionalFormatting>
  <conditionalFormatting sqref="AA192 AR191 AR193 AN197:AR197 AN192 AN194:AR194 AA188:AA190 AW197:AZ197 AW188:AZ189 BE197:BL197 BE188:BL189 AW191:AZ191 AW190:AX190 AZ190 BE191:BL191 BE190:BF190 BH190:BL190 AP192:AR192 AW193:AZ195 AW192 AY192:AZ192 BE193:BL195 BE192 BG192:BL192 AN195:AQ195 AN188:AR190 W193:Z193 W195:Z195 Y194:AA194 W189:Z189 X188:Z188">
    <cfRule type="cellIs" dxfId="2268" priority="2474" stopIfTrue="1" operator="equal">
      <formula>"P"</formula>
    </cfRule>
    <cfRule type="cellIs" dxfId="2267" priority="2475" stopIfTrue="1" operator="equal">
      <formula>"E"</formula>
    </cfRule>
    <cfRule type="cellIs" dxfId="2266" priority="2476" stopIfTrue="1" operator="equal">
      <formula>"P"</formula>
    </cfRule>
    <cfRule type="cellIs" dxfId="2265" priority="2477" stopIfTrue="1" operator="equal">
      <formula>"E"</formula>
    </cfRule>
    <cfRule type="cellIs" dxfId="2264" priority="2478" stopIfTrue="1" operator="equal">
      <formula>"P"</formula>
    </cfRule>
  </conditionalFormatting>
  <conditionalFormatting sqref="O188:V188">
    <cfRule type="cellIs" dxfId="2263" priority="2469" stopIfTrue="1" operator="equal">
      <formula>"e"</formula>
    </cfRule>
    <cfRule type="cellIs" dxfId="2262" priority="2470" stopIfTrue="1" operator="equal">
      <formula>"p"</formula>
    </cfRule>
    <cfRule type="cellIs" dxfId="2261" priority="2471" stopIfTrue="1" operator="equal">
      <formula>"e"</formula>
    </cfRule>
  </conditionalFormatting>
  <conditionalFormatting sqref="AA197 R196:S197 AN197:AR197">
    <cfRule type="cellIs" dxfId="2260" priority="2472" stopIfTrue="1" operator="equal">
      <formula>"E"</formula>
    </cfRule>
    <cfRule type="cellIs" dxfId="2259" priority="2473" stopIfTrue="1" operator="equal">
      <formula>"P"</formula>
    </cfRule>
  </conditionalFormatting>
  <conditionalFormatting sqref="O189:S189 V189 O197:S197 V197 O196:V196 BL196 AA197 O188:V188">
    <cfRule type="cellIs" dxfId="2258" priority="2464" stopIfTrue="1" operator="equal">
      <formula>"P"</formula>
    </cfRule>
    <cfRule type="cellIs" dxfId="2257" priority="2465" stopIfTrue="1" operator="equal">
      <formula>"E"</formula>
    </cfRule>
    <cfRule type="cellIs" dxfId="2256" priority="2466" stopIfTrue="1" operator="equal">
      <formula>"P"</formula>
    </cfRule>
    <cfRule type="cellIs" dxfId="2255" priority="2467" stopIfTrue="1" operator="equal">
      <formula>"E"</formula>
    </cfRule>
    <cfRule type="cellIs" dxfId="2254" priority="2468" stopIfTrue="1" operator="equal">
      <formula>"P"</formula>
    </cfRule>
  </conditionalFormatting>
  <conditionalFormatting sqref="O189:S189">
    <cfRule type="cellIs" dxfId="2253" priority="2462" stopIfTrue="1" operator="equal">
      <formula>"E"</formula>
    </cfRule>
    <cfRule type="cellIs" dxfId="2252" priority="2463" stopIfTrue="1" operator="equal">
      <formula>"P"</formula>
    </cfRule>
  </conditionalFormatting>
  <conditionalFormatting sqref="T189:U189">
    <cfRule type="cellIs" dxfId="2251" priority="2457" stopIfTrue="1" operator="equal">
      <formula>"P"</formula>
    </cfRule>
    <cfRule type="cellIs" dxfId="2250" priority="2458" stopIfTrue="1" operator="equal">
      <formula>"E"</formula>
    </cfRule>
    <cfRule type="cellIs" dxfId="2249" priority="2459" stopIfTrue="1" operator="equal">
      <formula>"P"</formula>
    </cfRule>
    <cfRule type="cellIs" dxfId="2248" priority="2460" stopIfTrue="1" operator="equal">
      <formula>"E"</formula>
    </cfRule>
    <cfRule type="cellIs" dxfId="2247" priority="2461" stopIfTrue="1" operator="equal">
      <formula>"P"</formula>
    </cfRule>
  </conditionalFormatting>
  <conditionalFormatting sqref="T197:U197">
    <cfRule type="cellIs" dxfId="2246" priority="2452" stopIfTrue="1" operator="equal">
      <formula>"P"</formula>
    </cfRule>
    <cfRule type="cellIs" dxfId="2245" priority="2453" stopIfTrue="1" operator="equal">
      <formula>"E"</formula>
    </cfRule>
    <cfRule type="cellIs" dxfId="2244" priority="2454" stopIfTrue="1" operator="equal">
      <formula>"P"</formula>
    </cfRule>
    <cfRule type="cellIs" dxfId="2243" priority="2455" stopIfTrue="1" operator="equal">
      <formula>"E"</formula>
    </cfRule>
    <cfRule type="cellIs" dxfId="2242" priority="2456" stopIfTrue="1" operator="equal">
      <formula>"P"</formula>
    </cfRule>
  </conditionalFormatting>
  <conditionalFormatting sqref="BE196:BJ196 AA196">
    <cfRule type="cellIs" dxfId="2241" priority="2450" stopIfTrue="1" operator="equal">
      <formula>"E"</formula>
    </cfRule>
    <cfRule type="cellIs" dxfId="2240" priority="2451" stopIfTrue="1" operator="equal">
      <formula>"P"</formula>
    </cfRule>
  </conditionalFormatting>
  <conditionalFormatting sqref="AA196">
    <cfRule type="cellIs" dxfId="2239" priority="2445" stopIfTrue="1" operator="equal">
      <formula>"P"</formula>
    </cfRule>
    <cfRule type="cellIs" dxfId="2238" priority="2446" stopIfTrue="1" operator="equal">
      <formula>"E"</formula>
    </cfRule>
    <cfRule type="cellIs" dxfId="2237" priority="2447" stopIfTrue="1" operator="equal">
      <formula>"P"</formula>
    </cfRule>
    <cfRule type="cellIs" dxfId="2236" priority="2448" stopIfTrue="1" operator="equal">
      <formula>"E"</formula>
    </cfRule>
    <cfRule type="cellIs" dxfId="2235" priority="2449" stopIfTrue="1" operator="equal">
      <formula>"P"</formula>
    </cfRule>
  </conditionalFormatting>
  <conditionalFormatting sqref="AN196:AR196">
    <cfRule type="cellIs" dxfId="2234" priority="2443" stopIfTrue="1" operator="equal">
      <formula>"E"</formula>
    </cfRule>
    <cfRule type="cellIs" dxfId="2233" priority="2444" stopIfTrue="1" operator="equal">
      <formula>"P"</formula>
    </cfRule>
  </conditionalFormatting>
  <conditionalFormatting sqref="AW196:AZ196">
    <cfRule type="cellIs" dxfId="2232" priority="2441" stopIfTrue="1" operator="equal">
      <formula>"E"</formula>
    </cfRule>
    <cfRule type="cellIs" dxfId="2231" priority="2442" stopIfTrue="1" operator="equal">
      <formula>"P"</formula>
    </cfRule>
  </conditionalFormatting>
  <conditionalFormatting sqref="BK196">
    <cfRule type="cellIs" dxfId="2230" priority="2439" stopIfTrue="1" operator="equal">
      <formula>"E"</formula>
    </cfRule>
    <cfRule type="cellIs" dxfId="2229" priority="2440" stopIfTrue="1" operator="equal">
      <formula>"P"</formula>
    </cfRule>
  </conditionalFormatting>
  <conditionalFormatting sqref="AN191 AN193:AO193 AA195 AA193 AA191 O190:V195">
    <cfRule type="cellIs" dxfId="2228" priority="2434" stopIfTrue="1" operator="equal">
      <formula>"P"</formula>
    </cfRule>
    <cfRule type="cellIs" dxfId="2227" priority="2435" stopIfTrue="1" operator="equal">
      <formula>"E"</formula>
    </cfRule>
    <cfRule type="cellIs" dxfId="2226" priority="2436" stopIfTrue="1" operator="equal">
      <formula>"P"</formula>
    </cfRule>
    <cfRule type="cellIs" dxfId="2225" priority="2437" stopIfTrue="1" operator="equal">
      <formula>"E"</formula>
    </cfRule>
    <cfRule type="cellIs" dxfId="2224" priority="2438" stopIfTrue="1" operator="equal">
      <formula>"P"</formula>
    </cfRule>
  </conditionalFormatting>
  <conditionalFormatting sqref="O190:S195">
    <cfRule type="cellIs" dxfId="2223" priority="2432" stopIfTrue="1" operator="equal">
      <formula>"E"</formula>
    </cfRule>
    <cfRule type="cellIs" dxfId="2222" priority="2433" stopIfTrue="1" operator="equal">
      <formula>"P"</formula>
    </cfRule>
  </conditionalFormatting>
  <conditionalFormatting sqref="W196:W197">
    <cfRule type="cellIs" dxfId="2221" priority="2430" stopIfTrue="1" operator="equal">
      <formula>"E"</formula>
    </cfRule>
    <cfRule type="cellIs" dxfId="2220" priority="2431" stopIfTrue="1" operator="equal">
      <formula>"P"</formula>
    </cfRule>
  </conditionalFormatting>
  <conditionalFormatting sqref="W197:Z197 W196:Y196">
    <cfRule type="cellIs" dxfId="2219" priority="2425" stopIfTrue="1" operator="equal">
      <formula>"P"</formula>
    </cfRule>
    <cfRule type="cellIs" dxfId="2218" priority="2426" stopIfTrue="1" operator="equal">
      <formula>"E"</formula>
    </cfRule>
    <cfRule type="cellIs" dxfId="2217" priority="2427" stopIfTrue="1" operator="equal">
      <formula>"P"</formula>
    </cfRule>
    <cfRule type="cellIs" dxfId="2216" priority="2428" stopIfTrue="1" operator="equal">
      <formula>"E"</formula>
    </cfRule>
    <cfRule type="cellIs" dxfId="2215" priority="2429" stopIfTrue="1" operator="equal">
      <formula>"P"</formula>
    </cfRule>
  </conditionalFormatting>
  <conditionalFormatting sqref="W189">
    <cfRule type="cellIs" dxfId="2214" priority="2423" stopIfTrue="1" operator="equal">
      <formula>"E"</formula>
    </cfRule>
    <cfRule type="cellIs" dxfId="2213" priority="2424" stopIfTrue="1" operator="equal">
      <formula>"P"</formula>
    </cfRule>
  </conditionalFormatting>
  <conditionalFormatting sqref="Z196">
    <cfRule type="cellIs" dxfId="2212" priority="2421" stopIfTrue="1" operator="equal">
      <formula>"E"</formula>
    </cfRule>
    <cfRule type="cellIs" dxfId="2211" priority="2422" stopIfTrue="1" operator="equal">
      <formula>"P"</formula>
    </cfRule>
  </conditionalFormatting>
  <conditionalFormatting sqref="Z196">
    <cfRule type="cellIs" dxfId="2210" priority="2416" stopIfTrue="1" operator="equal">
      <formula>"P"</formula>
    </cfRule>
    <cfRule type="cellIs" dxfId="2209" priority="2417" stopIfTrue="1" operator="equal">
      <formula>"E"</formula>
    </cfRule>
    <cfRule type="cellIs" dxfId="2208" priority="2418" stopIfTrue="1" operator="equal">
      <formula>"P"</formula>
    </cfRule>
    <cfRule type="cellIs" dxfId="2207" priority="2419" stopIfTrue="1" operator="equal">
      <formula>"E"</formula>
    </cfRule>
    <cfRule type="cellIs" dxfId="2206" priority="2420" stopIfTrue="1" operator="equal">
      <formula>"P"</formula>
    </cfRule>
  </conditionalFormatting>
  <conditionalFormatting sqref="W190:Z191 W192 Y192:Z192">
    <cfRule type="cellIs" dxfId="2205" priority="2411" stopIfTrue="1" operator="equal">
      <formula>"P"</formula>
    </cfRule>
    <cfRule type="cellIs" dxfId="2204" priority="2412" stopIfTrue="1" operator="equal">
      <formula>"E"</formula>
    </cfRule>
    <cfRule type="cellIs" dxfId="2203" priority="2413" stopIfTrue="1" operator="equal">
      <formula>"P"</formula>
    </cfRule>
    <cfRule type="cellIs" dxfId="2202" priority="2414" stopIfTrue="1" operator="equal">
      <formula>"E"</formula>
    </cfRule>
    <cfRule type="cellIs" dxfId="2201" priority="2415" stopIfTrue="1" operator="equal">
      <formula>"P"</formula>
    </cfRule>
  </conditionalFormatting>
  <conditionalFormatting sqref="W190:W193 W195">
    <cfRule type="cellIs" dxfId="2200" priority="2409" stopIfTrue="1" operator="equal">
      <formula>"E"</formula>
    </cfRule>
    <cfRule type="cellIs" dxfId="2199" priority="2410" stopIfTrue="1" operator="equal">
      <formula>"P"</formula>
    </cfRule>
  </conditionalFormatting>
  <conditionalFormatting sqref="AO191:AQ191">
    <cfRule type="cellIs" dxfId="2198" priority="2404" stopIfTrue="1" operator="equal">
      <formula>"P"</formula>
    </cfRule>
    <cfRule type="cellIs" dxfId="2197" priority="2405" stopIfTrue="1" operator="equal">
      <formula>"E"</formula>
    </cfRule>
    <cfRule type="cellIs" dxfId="2196" priority="2406" stopIfTrue="1" operator="equal">
      <formula>"P"</formula>
    </cfRule>
    <cfRule type="cellIs" dxfId="2195" priority="2407" stopIfTrue="1" operator="equal">
      <formula>"E"</formula>
    </cfRule>
    <cfRule type="cellIs" dxfId="2194" priority="2408" stopIfTrue="1" operator="equal">
      <formula>"P"</formula>
    </cfRule>
  </conditionalFormatting>
  <conditionalFormatting sqref="AQ193">
    <cfRule type="cellIs" dxfId="2193" priority="2399" stopIfTrue="1" operator="equal">
      <formula>"P"</formula>
    </cfRule>
    <cfRule type="cellIs" dxfId="2192" priority="2400" stopIfTrue="1" operator="equal">
      <formula>"E"</formula>
    </cfRule>
    <cfRule type="cellIs" dxfId="2191" priority="2401" stopIfTrue="1" operator="equal">
      <formula>"P"</formula>
    </cfRule>
    <cfRule type="cellIs" dxfId="2190" priority="2402" stopIfTrue="1" operator="equal">
      <formula>"E"</formula>
    </cfRule>
    <cfRule type="cellIs" dxfId="2189" priority="2403" stopIfTrue="1" operator="equal">
      <formula>"P"</formula>
    </cfRule>
  </conditionalFormatting>
  <conditionalFormatting sqref="AB188:AE188">
    <cfRule type="cellIs" dxfId="2188" priority="2396" stopIfTrue="1" operator="equal">
      <formula>"e"</formula>
    </cfRule>
    <cfRule type="cellIs" dxfId="2187" priority="2397" stopIfTrue="1" operator="equal">
      <formula>"p"</formula>
    </cfRule>
    <cfRule type="cellIs" dxfId="2186" priority="2398" stopIfTrue="1" operator="equal">
      <formula>"e"</formula>
    </cfRule>
  </conditionalFormatting>
  <conditionalFormatting sqref="AB194:AE194 AB192:AE192 AC190 AE190 AC189:AE189 AB188:AE188">
    <cfRule type="cellIs" dxfId="2185" priority="2391" stopIfTrue="1" operator="equal">
      <formula>"P"</formula>
    </cfRule>
    <cfRule type="cellIs" dxfId="2184" priority="2392" stopIfTrue="1" operator="equal">
      <formula>"E"</formula>
    </cfRule>
    <cfRule type="cellIs" dxfId="2183" priority="2393" stopIfTrue="1" operator="equal">
      <formula>"P"</formula>
    </cfRule>
    <cfRule type="cellIs" dxfId="2182" priority="2394" stopIfTrue="1" operator="equal">
      <formula>"E"</formula>
    </cfRule>
    <cfRule type="cellIs" dxfId="2181" priority="2395" stopIfTrue="1" operator="equal">
      <formula>"P"</formula>
    </cfRule>
  </conditionalFormatting>
  <conditionalFormatting sqref="AB197:AE197">
    <cfRule type="cellIs" dxfId="2180" priority="2386" stopIfTrue="1" operator="equal">
      <formula>"P"</formula>
    </cfRule>
    <cfRule type="cellIs" dxfId="2179" priority="2387" stopIfTrue="1" operator="equal">
      <formula>"E"</formula>
    </cfRule>
    <cfRule type="cellIs" dxfId="2178" priority="2388" stopIfTrue="1" operator="equal">
      <formula>"P"</formula>
    </cfRule>
    <cfRule type="cellIs" dxfId="2177" priority="2389" stopIfTrue="1" operator="equal">
      <formula>"E"</formula>
    </cfRule>
    <cfRule type="cellIs" dxfId="2176" priority="2390" stopIfTrue="1" operator="equal">
      <formula>"P"</formula>
    </cfRule>
  </conditionalFormatting>
  <conditionalFormatting sqref="AC196:AE196">
    <cfRule type="cellIs" dxfId="2175" priority="2384" stopIfTrue="1" operator="equal">
      <formula>"E"</formula>
    </cfRule>
    <cfRule type="cellIs" dxfId="2174" priority="2385" stopIfTrue="1" operator="equal">
      <formula>"P"</formula>
    </cfRule>
  </conditionalFormatting>
  <conditionalFormatting sqref="AC196:AE196">
    <cfRule type="cellIs" dxfId="2173" priority="2379" stopIfTrue="1" operator="equal">
      <formula>"P"</formula>
    </cfRule>
    <cfRule type="cellIs" dxfId="2172" priority="2380" stopIfTrue="1" operator="equal">
      <formula>"E"</formula>
    </cfRule>
    <cfRule type="cellIs" dxfId="2171" priority="2381" stopIfTrue="1" operator="equal">
      <formula>"P"</formula>
    </cfRule>
    <cfRule type="cellIs" dxfId="2170" priority="2382" stopIfTrue="1" operator="equal">
      <formula>"E"</formula>
    </cfRule>
    <cfRule type="cellIs" dxfId="2169" priority="2383" stopIfTrue="1" operator="equal">
      <formula>"P"</formula>
    </cfRule>
  </conditionalFormatting>
  <conditionalFormatting sqref="AB191:AE191">
    <cfRule type="cellIs" dxfId="2168" priority="2374" stopIfTrue="1" operator="equal">
      <formula>"P"</formula>
    </cfRule>
    <cfRule type="cellIs" dxfId="2167" priority="2375" stopIfTrue="1" operator="equal">
      <formula>"E"</formula>
    </cfRule>
    <cfRule type="cellIs" dxfId="2166" priority="2376" stopIfTrue="1" operator="equal">
      <formula>"P"</formula>
    </cfRule>
    <cfRule type="cellIs" dxfId="2165" priority="2377" stopIfTrue="1" operator="equal">
      <formula>"E"</formula>
    </cfRule>
    <cfRule type="cellIs" dxfId="2164" priority="2378" stopIfTrue="1" operator="equal">
      <formula>"P"</formula>
    </cfRule>
  </conditionalFormatting>
  <conditionalFormatting sqref="AB193 AD193:AE193">
    <cfRule type="cellIs" dxfId="2163" priority="2369" stopIfTrue="1" operator="equal">
      <formula>"P"</formula>
    </cfRule>
    <cfRule type="cellIs" dxfId="2162" priority="2370" stopIfTrue="1" operator="equal">
      <formula>"E"</formula>
    </cfRule>
    <cfRule type="cellIs" dxfId="2161" priority="2371" stopIfTrue="1" operator="equal">
      <formula>"P"</formula>
    </cfRule>
    <cfRule type="cellIs" dxfId="2160" priority="2372" stopIfTrue="1" operator="equal">
      <formula>"E"</formula>
    </cfRule>
    <cfRule type="cellIs" dxfId="2159" priority="2373" stopIfTrue="1" operator="equal">
      <formula>"P"</formula>
    </cfRule>
  </conditionalFormatting>
  <conditionalFormatting sqref="AB195:AE195">
    <cfRule type="cellIs" dxfId="2158" priority="2364" stopIfTrue="1" operator="equal">
      <formula>"P"</formula>
    </cfRule>
    <cfRule type="cellIs" dxfId="2157" priority="2365" stopIfTrue="1" operator="equal">
      <formula>"E"</formula>
    </cfRule>
    <cfRule type="cellIs" dxfId="2156" priority="2366" stopIfTrue="1" operator="equal">
      <formula>"P"</formula>
    </cfRule>
    <cfRule type="cellIs" dxfId="2155" priority="2367" stopIfTrue="1" operator="equal">
      <formula>"E"</formula>
    </cfRule>
    <cfRule type="cellIs" dxfId="2154" priority="2368" stopIfTrue="1" operator="equal">
      <formula>"P"</formula>
    </cfRule>
  </conditionalFormatting>
  <conditionalFormatting sqref="AF188:AH188 AJ188:AL188">
    <cfRule type="cellIs" dxfId="2153" priority="2361" stopIfTrue="1" operator="equal">
      <formula>"e"</formula>
    </cfRule>
    <cfRule type="cellIs" dxfId="2152" priority="2362" stopIfTrue="1" operator="equal">
      <formula>"p"</formula>
    </cfRule>
    <cfRule type="cellIs" dxfId="2151" priority="2363" stopIfTrue="1" operator="equal">
      <formula>"e"</formula>
    </cfRule>
  </conditionalFormatting>
  <conditionalFormatting sqref="AF189:AM189 AF194:AM194 AF192:AG192 AF190:AG190 AM190 AI190:AK190 AI192:AJ192 AL192:AM192 AF188:AH188 AJ188:AL188">
    <cfRule type="cellIs" dxfId="2150" priority="2356" stopIfTrue="1" operator="equal">
      <formula>"P"</formula>
    </cfRule>
    <cfRule type="cellIs" dxfId="2149" priority="2357" stopIfTrue="1" operator="equal">
      <formula>"E"</formula>
    </cfRule>
    <cfRule type="cellIs" dxfId="2148" priority="2358" stopIfTrue="1" operator="equal">
      <formula>"P"</formula>
    </cfRule>
    <cfRule type="cellIs" dxfId="2147" priority="2359" stopIfTrue="1" operator="equal">
      <formula>"E"</formula>
    </cfRule>
    <cfRule type="cellIs" dxfId="2146" priority="2360" stopIfTrue="1" operator="equal">
      <formula>"P"</formula>
    </cfRule>
  </conditionalFormatting>
  <conditionalFormatting sqref="AF197">
    <cfRule type="cellIs" dxfId="2145" priority="2354" stopIfTrue="1" operator="equal">
      <formula>"E"</formula>
    </cfRule>
    <cfRule type="cellIs" dxfId="2144" priority="2355" stopIfTrue="1" operator="equal">
      <formula>"P"</formula>
    </cfRule>
  </conditionalFormatting>
  <conditionalFormatting sqref="AF197 AH197:AJ197 AL197:AM197">
    <cfRule type="cellIs" dxfId="2143" priority="2349" stopIfTrue="1" operator="equal">
      <formula>"P"</formula>
    </cfRule>
    <cfRule type="cellIs" dxfId="2142" priority="2350" stopIfTrue="1" operator="equal">
      <formula>"E"</formula>
    </cfRule>
    <cfRule type="cellIs" dxfId="2141" priority="2351" stopIfTrue="1" operator="equal">
      <formula>"P"</formula>
    </cfRule>
    <cfRule type="cellIs" dxfId="2140" priority="2352" stopIfTrue="1" operator="equal">
      <formula>"E"</formula>
    </cfRule>
    <cfRule type="cellIs" dxfId="2139" priority="2353" stopIfTrue="1" operator="equal">
      <formula>"P"</formula>
    </cfRule>
  </conditionalFormatting>
  <conditionalFormatting sqref="AG197">
    <cfRule type="cellIs" dxfId="2138" priority="2344" stopIfTrue="1" operator="equal">
      <formula>"P"</formula>
    </cfRule>
    <cfRule type="cellIs" dxfId="2137" priority="2345" stopIfTrue="1" operator="equal">
      <formula>"E"</formula>
    </cfRule>
    <cfRule type="cellIs" dxfId="2136" priority="2346" stopIfTrue="1" operator="equal">
      <formula>"P"</formula>
    </cfRule>
    <cfRule type="cellIs" dxfId="2135" priority="2347" stopIfTrue="1" operator="equal">
      <formula>"E"</formula>
    </cfRule>
    <cfRule type="cellIs" dxfId="2134" priority="2348" stopIfTrue="1" operator="equal">
      <formula>"P"</formula>
    </cfRule>
  </conditionalFormatting>
  <conditionalFormatting sqref="AK197">
    <cfRule type="cellIs" dxfId="2133" priority="2339" stopIfTrue="1" operator="equal">
      <formula>"P"</formula>
    </cfRule>
    <cfRule type="cellIs" dxfId="2132" priority="2340" stopIfTrue="1" operator="equal">
      <formula>"E"</formula>
    </cfRule>
    <cfRule type="cellIs" dxfId="2131" priority="2341" stopIfTrue="1" operator="equal">
      <formula>"P"</formula>
    </cfRule>
    <cfRule type="cellIs" dxfId="2130" priority="2342" stopIfTrue="1" operator="equal">
      <formula>"E"</formula>
    </cfRule>
    <cfRule type="cellIs" dxfId="2129" priority="2343" stopIfTrue="1" operator="equal">
      <formula>"P"</formula>
    </cfRule>
  </conditionalFormatting>
  <conditionalFormatting sqref="AF196:AJ196">
    <cfRule type="cellIs" dxfId="2128" priority="2337" stopIfTrue="1" operator="equal">
      <formula>"E"</formula>
    </cfRule>
    <cfRule type="cellIs" dxfId="2127" priority="2338" stopIfTrue="1" operator="equal">
      <formula>"P"</formula>
    </cfRule>
  </conditionalFormatting>
  <conditionalFormatting sqref="AF196:AJ196">
    <cfRule type="cellIs" dxfId="2126" priority="2332" stopIfTrue="1" operator="equal">
      <formula>"P"</formula>
    </cfRule>
    <cfRule type="cellIs" dxfId="2125" priority="2333" stopIfTrue="1" operator="equal">
      <formula>"E"</formula>
    </cfRule>
    <cfRule type="cellIs" dxfId="2124" priority="2334" stopIfTrue="1" operator="equal">
      <formula>"P"</formula>
    </cfRule>
    <cfRule type="cellIs" dxfId="2123" priority="2335" stopIfTrue="1" operator="equal">
      <formula>"E"</formula>
    </cfRule>
    <cfRule type="cellIs" dxfId="2122" priority="2336" stopIfTrue="1" operator="equal">
      <formula>"P"</formula>
    </cfRule>
  </conditionalFormatting>
  <conditionalFormatting sqref="AK196:AM196">
    <cfRule type="cellIs" dxfId="2121" priority="2330" stopIfTrue="1" operator="equal">
      <formula>"E"</formula>
    </cfRule>
    <cfRule type="cellIs" dxfId="2120" priority="2331" stopIfTrue="1" operator="equal">
      <formula>"P"</formula>
    </cfRule>
  </conditionalFormatting>
  <conditionalFormatting sqref="AF191 AH191:AJ191 AL191">
    <cfRule type="cellIs" dxfId="2119" priority="2325" stopIfTrue="1" operator="equal">
      <formula>"P"</formula>
    </cfRule>
    <cfRule type="cellIs" dxfId="2118" priority="2326" stopIfTrue="1" operator="equal">
      <formula>"E"</formula>
    </cfRule>
    <cfRule type="cellIs" dxfId="2117" priority="2327" stopIfTrue="1" operator="equal">
      <formula>"P"</formula>
    </cfRule>
    <cfRule type="cellIs" dxfId="2116" priority="2328" stopIfTrue="1" operator="equal">
      <formula>"E"</formula>
    </cfRule>
    <cfRule type="cellIs" dxfId="2115" priority="2329" stopIfTrue="1" operator="equal">
      <formula>"P"</formula>
    </cfRule>
  </conditionalFormatting>
  <conditionalFormatting sqref="AM191">
    <cfRule type="cellIs" dxfId="2114" priority="2320" stopIfTrue="1" operator="equal">
      <formula>"P"</formula>
    </cfRule>
    <cfRule type="cellIs" dxfId="2113" priority="2321" stopIfTrue="1" operator="equal">
      <formula>"E"</formula>
    </cfRule>
    <cfRule type="cellIs" dxfId="2112" priority="2322" stopIfTrue="1" operator="equal">
      <formula>"P"</formula>
    </cfRule>
    <cfRule type="cellIs" dxfId="2111" priority="2323" stopIfTrue="1" operator="equal">
      <formula>"E"</formula>
    </cfRule>
    <cfRule type="cellIs" dxfId="2110" priority="2324" stopIfTrue="1" operator="equal">
      <formula>"P"</formula>
    </cfRule>
  </conditionalFormatting>
  <conditionalFormatting sqref="AK191">
    <cfRule type="cellIs" dxfId="2109" priority="2315" stopIfTrue="1" operator="equal">
      <formula>"P"</formula>
    </cfRule>
    <cfRule type="cellIs" dxfId="2108" priority="2316" stopIfTrue="1" operator="equal">
      <formula>"E"</formula>
    </cfRule>
    <cfRule type="cellIs" dxfId="2107" priority="2317" stopIfTrue="1" operator="equal">
      <formula>"P"</formula>
    </cfRule>
    <cfRule type="cellIs" dxfId="2106" priority="2318" stopIfTrue="1" operator="equal">
      <formula>"E"</formula>
    </cfRule>
    <cfRule type="cellIs" dxfId="2105" priority="2319" stopIfTrue="1" operator="equal">
      <formula>"P"</formula>
    </cfRule>
  </conditionalFormatting>
  <conditionalFormatting sqref="AH193:AK193 AM193 AF193">
    <cfRule type="cellIs" dxfId="2104" priority="2310" stopIfTrue="1" operator="equal">
      <formula>"P"</formula>
    </cfRule>
    <cfRule type="cellIs" dxfId="2103" priority="2311" stopIfTrue="1" operator="equal">
      <formula>"E"</formula>
    </cfRule>
    <cfRule type="cellIs" dxfId="2102" priority="2312" stopIfTrue="1" operator="equal">
      <formula>"P"</formula>
    </cfRule>
    <cfRule type="cellIs" dxfId="2101" priority="2313" stopIfTrue="1" operator="equal">
      <formula>"E"</formula>
    </cfRule>
    <cfRule type="cellIs" dxfId="2100" priority="2314" stopIfTrue="1" operator="equal">
      <formula>"P"</formula>
    </cfRule>
  </conditionalFormatting>
  <conditionalFormatting sqref="AG193">
    <cfRule type="cellIs" dxfId="2099" priority="2305" stopIfTrue="1" operator="equal">
      <formula>"P"</formula>
    </cfRule>
    <cfRule type="cellIs" dxfId="2098" priority="2306" stopIfTrue="1" operator="equal">
      <formula>"E"</formula>
    </cfRule>
    <cfRule type="cellIs" dxfId="2097" priority="2307" stopIfTrue="1" operator="equal">
      <formula>"P"</formula>
    </cfRule>
    <cfRule type="cellIs" dxfId="2096" priority="2308" stopIfTrue="1" operator="equal">
      <formula>"E"</formula>
    </cfRule>
    <cfRule type="cellIs" dxfId="2095" priority="2309" stopIfTrue="1" operator="equal">
      <formula>"P"</formula>
    </cfRule>
  </conditionalFormatting>
  <conditionalFormatting sqref="AL193">
    <cfRule type="cellIs" dxfId="2094" priority="2300" stopIfTrue="1" operator="equal">
      <formula>"P"</formula>
    </cfRule>
    <cfRule type="cellIs" dxfId="2093" priority="2301" stopIfTrue="1" operator="equal">
      <formula>"E"</formula>
    </cfRule>
    <cfRule type="cellIs" dxfId="2092" priority="2302" stopIfTrue="1" operator="equal">
      <formula>"P"</formula>
    </cfRule>
    <cfRule type="cellIs" dxfId="2091" priority="2303" stopIfTrue="1" operator="equal">
      <formula>"E"</formula>
    </cfRule>
    <cfRule type="cellIs" dxfId="2090" priority="2304" stopIfTrue="1" operator="equal">
      <formula>"P"</formula>
    </cfRule>
  </conditionalFormatting>
  <conditionalFormatting sqref="AF195 AI195:AL195">
    <cfRule type="cellIs" dxfId="2089" priority="2295" stopIfTrue="1" operator="equal">
      <formula>"P"</formula>
    </cfRule>
    <cfRule type="cellIs" dxfId="2088" priority="2296" stopIfTrue="1" operator="equal">
      <formula>"E"</formula>
    </cfRule>
    <cfRule type="cellIs" dxfId="2087" priority="2297" stopIfTrue="1" operator="equal">
      <formula>"P"</formula>
    </cfRule>
    <cfRule type="cellIs" dxfId="2086" priority="2298" stopIfTrue="1" operator="equal">
      <formula>"E"</formula>
    </cfRule>
    <cfRule type="cellIs" dxfId="2085" priority="2299" stopIfTrue="1" operator="equal">
      <formula>"P"</formula>
    </cfRule>
  </conditionalFormatting>
  <conditionalFormatting sqref="AG195">
    <cfRule type="cellIs" dxfId="2084" priority="2290" stopIfTrue="1" operator="equal">
      <formula>"P"</formula>
    </cfRule>
    <cfRule type="cellIs" dxfId="2083" priority="2291" stopIfTrue="1" operator="equal">
      <formula>"E"</formula>
    </cfRule>
    <cfRule type="cellIs" dxfId="2082" priority="2292" stopIfTrue="1" operator="equal">
      <formula>"P"</formula>
    </cfRule>
    <cfRule type="cellIs" dxfId="2081" priority="2293" stopIfTrue="1" operator="equal">
      <formula>"E"</formula>
    </cfRule>
    <cfRule type="cellIs" dxfId="2080" priority="2294" stopIfTrue="1" operator="equal">
      <formula>"P"</formula>
    </cfRule>
  </conditionalFormatting>
  <conditionalFormatting sqref="AM195">
    <cfRule type="cellIs" dxfId="2079" priority="2285" stopIfTrue="1" operator="equal">
      <formula>"P"</formula>
    </cfRule>
    <cfRule type="cellIs" dxfId="2078" priority="2286" stopIfTrue="1" operator="equal">
      <formula>"E"</formula>
    </cfRule>
    <cfRule type="cellIs" dxfId="2077" priority="2287" stopIfTrue="1" operator="equal">
      <formula>"P"</formula>
    </cfRule>
    <cfRule type="cellIs" dxfId="2076" priority="2288" stopIfTrue="1" operator="equal">
      <formula>"E"</formula>
    </cfRule>
    <cfRule type="cellIs" dxfId="2075" priority="2289" stopIfTrue="1" operator="equal">
      <formula>"P"</formula>
    </cfRule>
  </conditionalFormatting>
  <conditionalFormatting sqref="AH195">
    <cfRule type="cellIs" dxfId="2074" priority="2280" stopIfTrue="1" operator="equal">
      <formula>"P"</formula>
    </cfRule>
    <cfRule type="cellIs" dxfId="2073" priority="2281" stopIfTrue="1" operator="equal">
      <formula>"E"</formula>
    </cfRule>
    <cfRule type="cellIs" dxfId="2072" priority="2282" stopIfTrue="1" operator="equal">
      <formula>"P"</formula>
    </cfRule>
    <cfRule type="cellIs" dxfId="2071" priority="2283" stopIfTrue="1" operator="equal">
      <formula>"E"</formula>
    </cfRule>
    <cfRule type="cellIs" dxfId="2070" priority="2284" stopIfTrue="1" operator="equal">
      <formula>"P"</formula>
    </cfRule>
  </conditionalFormatting>
  <conditionalFormatting sqref="AG191">
    <cfRule type="cellIs" dxfId="2069" priority="2275" stopIfTrue="1" operator="equal">
      <formula>"P"</formula>
    </cfRule>
    <cfRule type="cellIs" dxfId="2068" priority="2276" stopIfTrue="1" operator="equal">
      <formula>"E"</formula>
    </cfRule>
    <cfRule type="cellIs" dxfId="2067" priority="2277" stopIfTrue="1" operator="equal">
      <formula>"P"</formula>
    </cfRule>
    <cfRule type="cellIs" dxfId="2066" priority="2278" stopIfTrue="1" operator="equal">
      <formula>"E"</formula>
    </cfRule>
    <cfRule type="cellIs" dxfId="2065" priority="2279" stopIfTrue="1" operator="equal">
      <formula>"P"</formula>
    </cfRule>
  </conditionalFormatting>
  <conditionalFormatting sqref="AP193">
    <cfRule type="cellIs" dxfId="2064" priority="2270" stopIfTrue="1" operator="equal">
      <formula>"P"</formula>
    </cfRule>
    <cfRule type="cellIs" dxfId="2063" priority="2271" stopIfTrue="1" operator="equal">
      <formula>"E"</formula>
    </cfRule>
    <cfRule type="cellIs" dxfId="2062" priority="2272" stopIfTrue="1" operator="equal">
      <formula>"P"</formula>
    </cfRule>
    <cfRule type="cellIs" dxfId="2061" priority="2273" stopIfTrue="1" operator="equal">
      <formula>"E"</formula>
    </cfRule>
    <cfRule type="cellIs" dxfId="2060" priority="2274" stopIfTrue="1" operator="equal">
      <formula>"P"</formula>
    </cfRule>
  </conditionalFormatting>
  <conditionalFormatting sqref="AS188:AV188">
    <cfRule type="cellIs" dxfId="2059" priority="2267" stopIfTrue="1" operator="equal">
      <formula>"e"</formula>
    </cfRule>
    <cfRule type="cellIs" dxfId="2058" priority="2268" stopIfTrue="1" operator="equal">
      <formula>"p"</formula>
    </cfRule>
    <cfRule type="cellIs" dxfId="2057" priority="2269" stopIfTrue="1" operator="equal">
      <formula>"e"</formula>
    </cfRule>
  </conditionalFormatting>
  <conditionalFormatting sqref="AS197:AV197 AS188:AV189 AS191:AV191 AS190:AT190 AV190 AS193:AV193 AS192 AU192:AV192 AS195:AV195 AT194:AV194">
    <cfRule type="cellIs" dxfId="2056" priority="2262" stopIfTrue="1" operator="equal">
      <formula>"P"</formula>
    </cfRule>
    <cfRule type="cellIs" dxfId="2055" priority="2263" stopIfTrue="1" operator="equal">
      <formula>"E"</formula>
    </cfRule>
    <cfRule type="cellIs" dxfId="2054" priority="2264" stopIfTrue="1" operator="equal">
      <formula>"P"</formula>
    </cfRule>
    <cfRule type="cellIs" dxfId="2053" priority="2265" stopIfTrue="1" operator="equal">
      <formula>"E"</formula>
    </cfRule>
    <cfRule type="cellIs" dxfId="2052" priority="2266" stopIfTrue="1" operator="equal">
      <formula>"P"</formula>
    </cfRule>
  </conditionalFormatting>
  <conditionalFormatting sqref="AS196:AV196">
    <cfRule type="cellIs" dxfId="2051" priority="2260" stopIfTrue="1" operator="equal">
      <formula>"E"</formula>
    </cfRule>
    <cfRule type="cellIs" dxfId="2050" priority="2261" stopIfTrue="1" operator="equal">
      <formula>"P"</formula>
    </cfRule>
  </conditionalFormatting>
  <conditionalFormatting sqref="BA188:BD188">
    <cfRule type="cellIs" dxfId="2049" priority="2257" stopIfTrue="1" operator="equal">
      <formula>"e"</formula>
    </cfRule>
    <cfRule type="cellIs" dxfId="2048" priority="2258" stopIfTrue="1" operator="equal">
      <formula>"p"</formula>
    </cfRule>
    <cfRule type="cellIs" dxfId="2047" priority="2259" stopIfTrue="1" operator="equal">
      <formula>"e"</formula>
    </cfRule>
  </conditionalFormatting>
  <conditionalFormatting sqref="BA188:BD189 BA197:BD197 BA191:BD191 BA190:BB190 BD190 BA193:BD195 BA192 BD192">
    <cfRule type="cellIs" dxfId="2046" priority="2252" stopIfTrue="1" operator="equal">
      <formula>"P"</formula>
    </cfRule>
    <cfRule type="cellIs" dxfId="2045" priority="2253" stopIfTrue="1" operator="equal">
      <formula>"E"</formula>
    </cfRule>
    <cfRule type="cellIs" dxfId="2044" priority="2254" stopIfTrue="1" operator="equal">
      <formula>"P"</formula>
    </cfRule>
    <cfRule type="cellIs" dxfId="2043" priority="2255" stopIfTrue="1" operator="equal">
      <formula>"E"</formula>
    </cfRule>
    <cfRule type="cellIs" dxfId="2042" priority="2256" stopIfTrue="1" operator="equal">
      <formula>"P"</formula>
    </cfRule>
  </conditionalFormatting>
  <conditionalFormatting sqref="BB196:BD196">
    <cfRule type="cellIs" dxfId="2041" priority="2250" stopIfTrue="1" operator="equal">
      <formula>"E"</formula>
    </cfRule>
    <cfRule type="cellIs" dxfId="2040" priority="2251" stopIfTrue="1" operator="equal">
      <formula>"P"</formula>
    </cfRule>
  </conditionalFormatting>
  <conditionalFormatting sqref="BB196:BD196">
    <cfRule type="cellIs" dxfId="2039" priority="2245" stopIfTrue="1" operator="equal">
      <formula>"P"</formula>
    </cfRule>
    <cfRule type="cellIs" dxfId="2038" priority="2246" stopIfTrue="1" operator="equal">
      <formula>"E"</formula>
    </cfRule>
    <cfRule type="cellIs" dxfId="2037" priority="2247" stopIfTrue="1" operator="equal">
      <formula>"P"</formula>
    </cfRule>
    <cfRule type="cellIs" dxfId="2036" priority="2248" stopIfTrue="1" operator="equal">
      <formula>"E"</formula>
    </cfRule>
    <cfRule type="cellIs" dxfId="2035" priority="2249" stopIfTrue="1" operator="equal">
      <formula>"P"</formula>
    </cfRule>
  </conditionalFormatting>
  <conditionalFormatting sqref="AD190">
    <cfRule type="cellIs" dxfId="2034" priority="2240" stopIfTrue="1" operator="equal">
      <formula>"P"</formula>
    </cfRule>
    <cfRule type="cellIs" dxfId="2033" priority="2241" stopIfTrue="1" operator="equal">
      <formula>"E"</formula>
    </cfRule>
    <cfRule type="cellIs" dxfId="2032" priority="2242" stopIfTrue="1" operator="equal">
      <formula>"P"</formula>
    </cfRule>
    <cfRule type="cellIs" dxfId="2031" priority="2243" stopIfTrue="1" operator="equal">
      <formula>"E"</formula>
    </cfRule>
    <cfRule type="cellIs" dxfId="2030" priority="2244" stopIfTrue="1" operator="equal">
      <formula>"P"</formula>
    </cfRule>
  </conditionalFormatting>
  <conditionalFormatting sqref="AL190">
    <cfRule type="cellIs" dxfId="2029" priority="2235" stopIfTrue="1" operator="equal">
      <formula>"P"</formula>
    </cfRule>
    <cfRule type="cellIs" dxfId="2028" priority="2236" stopIfTrue="1" operator="equal">
      <formula>"E"</formula>
    </cfRule>
    <cfRule type="cellIs" dxfId="2027" priority="2237" stopIfTrue="1" operator="equal">
      <formula>"P"</formula>
    </cfRule>
    <cfRule type="cellIs" dxfId="2026" priority="2238" stopIfTrue="1" operator="equal">
      <formula>"E"</formula>
    </cfRule>
    <cfRule type="cellIs" dxfId="2025" priority="2239" stopIfTrue="1" operator="equal">
      <formula>"P"</formula>
    </cfRule>
  </conditionalFormatting>
  <conditionalFormatting sqref="AU190">
    <cfRule type="cellIs" dxfId="2024" priority="2230" stopIfTrue="1" operator="equal">
      <formula>"P"</formula>
    </cfRule>
    <cfRule type="cellIs" dxfId="2023" priority="2231" stopIfTrue="1" operator="equal">
      <formula>"E"</formula>
    </cfRule>
    <cfRule type="cellIs" dxfId="2022" priority="2232" stopIfTrue="1" operator="equal">
      <formula>"P"</formula>
    </cfRule>
    <cfRule type="cellIs" dxfId="2021" priority="2233" stopIfTrue="1" operator="equal">
      <formula>"E"</formula>
    </cfRule>
    <cfRule type="cellIs" dxfId="2020" priority="2234" stopIfTrue="1" operator="equal">
      <formula>"P"</formula>
    </cfRule>
  </conditionalFormatting>
  <conditionalFormatting sqref="BC190">
    <cfRule type="cellIs" dxfId="2019" priority="2225" stopIfTrue="1" operator="equal">
      <formula>"P"</formula>
    </cfRule>
    <cfRule type="cellIs" dxfId="2018" priority="2226" stopIfTrue="1" operator="equal">
      <formula>"E"</formula>
    </cfRule>
    <cfRule type="cellIs" dxfId="2017" priority="2227" stopIfTrue="1" operator="equal">
      <formula>"P"</formula>
    </cfRule>
    <cfRule type="cellIs" dxfId="2016" priority="2228" stopIfTrue="1" operator="equal">
      <formula>"E"</formula>
    </cfRule>
    <cfRule type="cellIs" dxfId="2015" priority="2229" stopIfTrue="1" operator="equal">
      <formula>"P"</formula>
    </cfRule>
  </conditionalFormatting>
  <conditionalFormatting sqref="AH190">
    <cfRule type="cellIs" dxfId="2014" priority="2220" stopIfTrue="1" operator="equal">
      <formula>"P"</formula>
    </cfRule>
    <cfRule type="cellIs" dxfId="2013" priority="2221" stopIfTrue="1" operator="equal">
      <formula>"E"</formula>
    </cfRule>
    <cfRule type="cellIs" dxfId="2012" priority="2222" stopIfTrue="1" operator="equal">
      <formula>"P"</formula>
    </cfRule>
    <cfRule type="cellIs" dxfId="2011" priority="2223" stopIfTrue="1" operator="equal">
      <formula>"E"</formula>
    </cfRule>
    <cfRule type="cellIs" dxfId="2010" priority="2224" stopIfTrue="1" operator="equal">
      <formula>"P"</formula>
    </cfRule>
  </conditionalFormatting>
  <conditionalFormatting sqref="AY190">
    <cfRule type="cellIs" dxfId="2009" priority="2215" stopIfTrue="1" operator="equal">
      <formula>"P"</formula>
    </cfRule>
    <cfRule type="cellIs" dxfId="2008" priority="2216" stopIfTrue="1" operator="equal">
      <formula>"E"</formula>
    </cfRule>
    <cfRule type="cellIs" dxfId="2007" priority="2217" stopIfTrue="1" operator="equal">
      <formula>"P"</formula>
    </cfRule>
    <cfRule type="cellIs" dxfId="2006" priority="2218" stopIfTrue="1" operator="equal">
      <formula>"E"</formula>
    </cfRule>
    <cfRule type="cellIs" dxfId="2005" priority="2219" stopIfTrue="1" operator="equal">
      <formula>"P"</formula>
    </cfRule>
  </conditionalFormatting>
  <conditionalFormatting sqref="BG190">
    <cfRule type="cellIs" dxfId="2004" priority="2210" stopIfTrue="1" operator="equal">
      <formula>"P"</formula>
    </cfRule>
    <cfRule type="cellIs" dxfId="2003" priority="2211" stopIfTrue="1" operator="equal">
      <formula>"E"</formula>
    </cfRule>
    <cfRule type="cellIs" dxfId="2002" priority="2212" stopIfTrue="1" operator="equal">
      <formula>"P"</formula>
    </cfRule>
    <cfRule type="cellIs" dxfId="2001" priority="2213" stopIfTrue="1" operator="equal">
      <formula>"E"</formula>
    </cfRule>
    <cfRule type="cellIs" dxfId="2000" priority="2214" stopIfTrue="1" operator="equal">
      <formula>"P"</formula>
    </cfRule>
  </conditionalFormatting>
  <conditionalFormatting sqref="BB192">
    <cfRule type="cellIs" dxfId="1999" priority="2205" stopIfTrue="1" operator="equal">
      <formula>"P"</formula>
    </cfRule>
    <cfRule type="cellIs" dxfId="1998" priority="2206" stopIfTrue="1" operator="equal">
      <formula>"E"</formula>
    </cfRule>
    <cfRule type="cellIs" dxfId="1997" priority="2207" stopIfTrue="1" operator="equal">
      <formula>"P"</formula>
    </cfRule>
    <cfRule type="cellIs" dxfId="1996" priority="2208" stopIfTrue="1" operator="equal">
      <formula>"E"</formula>
    </cfRule>
    <cfRule type="cellIs" dxfId="1995" priority="2209" stopIfTrue="1" operator="equal">
      <formula>"P"</formula>
    </cfRule>
  </conditionalFormatting>
  <conditionalFormatting sqref="X192">
    <cfRule type="cellIs" dxfId="1994" priority="2200" stopIfTrue="1" operator="equal">
      <formula>"P"</formula>
    </cfRule>
    <cfRule type="cellIs" dxfId="1993" priority="2201" stopIfTrue="1" operator="equal">
      <formula>"E"</formula>
    </cfRule>
    <cfRule type="cellIs" dxfId="1992" priority="2202" stopIfTrue="1" operator="equal">
      <formula>"P"</formula>
    </cfRule>
    <cfRule type="cellIs" dxfId="1991" priority="2203" stopIfTrue="1" operator="equal">
      <formula>"E"</formula>
    </cfRule>
    <cfRule type="cellIs" dxfId="1990" priority="2204" stopIfTrue="1" operator="equal">
      <formula>"P"</formula>
    </cfRule>
  </conditionalFormatting>
  <conditionalFormatting sqref="AH192">
    <cfRule type="cellIs" dxfId="1989" priority="2195" stopIfTrue="1" operator="equal">
      <formula>"P"</formula>
    </cfRule>
    <cfRule type="cellIs" dxfId="1988" priority="2196" stopIfTrue="1" operator="equal">
      <formula>"E"</formula>
    </cfRule>
    <cfRule type="cellIs" dxfId="1987" priority="2197" stopIfTrue="1" operator="equal">
      <formula>"P"</formula>
    </cfRule>
    <cfRule type="cellIs" dxfId="1986" priority="2198" stopIfTrue="1" operator="equal">
      <formula>"E"</formula>
    </cfRule>
    <cfRule type="cellIs" dxfId="1985" priority="2199" stopIfTrue="1" operator="equal">
      <formula>"P"</formula>
    </cfRule>
  </conditionalFormatting>
  <conditionalFormatting sqref="AK192">
    <cfRule type="cellIs" dxfId="1984" priority="2190" stopIfTrue="1" operator="equal">
      <formula>"P"</formula>
    </cfRule>
    <cfRule type="cellIs" dxfId="1983" priority="2191" stopIfTrue="1" operator="equal">
      <formula>"E"</formula>
    </cfRule>
    <cfRule type="cellIs" dxfId="1982" priority="2192" stopIfTrue="1" operator="equal">
      <formula>"P"</formula>
    </cfRule>
    <cfRule type="cellIs" dxfId="1981" priority="2193" stopIfTrue="1" operator="equal">
      <formula>"E"</formula>
    </cfRule>
    <cfRule type="cellIs" dxfId="1980" priority="2194" stopIfTrue="1" operator="equal">
      <formula>"P"</formula>
    </cfRule>
  </conditionalFormatting>
  <conditionalFormatting sqref="AO192">
    <cfRule type="cellIs" dxfId="1979" priority="2185" stopIfTrue="1" operator="equal">
      <formula>"P"</formula>
    </cfRule>
    <cfRule type="cellIs" dxfId="1978" priority="2186" stopIfTrue="1" operator="equal">
      <formula>"E"</formula>
    </cfRule>
    <cfRule type="cellIs" dxfId="1977" priority="2187" stopIfTrue="1" operator="equal">
      <formula>"P"</formula>
    </cfRule>
    <cfRule type="cellIs" dxfId="1976" priority="2188" stopIfTrue="1" operator="equal">
      <formula>"E"</formula>
    </cfRule>
    <cfRule type="cellIs" dxfId="1975" priority="2189" stopIfTrue="1" operator="equal">
      <formula>"P"</formula>
    </cfRule>
  </conditionalFormatting>
  <conditionalFormatting sqref="AT192">
    <cfRule type="cellIs" dxfId="1974" priority="2180" stopIfTrue="1" operator="equal">
      <formula>"P"</formula>
    </cfRule>
    <cfRule type="cellIs" dxfId="1973" priority="2181" stopIfTrue="1" operator="equal">
      <formula>"E"</formula>
    </cfRule>
    <cfRule type="cellIs" dxfId="1972" priority="2182" stopIfTrue="1" operator="equal">
      <formula>"P"</formula>
    </cfRule>
    <cfRule type="cellIs" dxfId="1971" priority="2183" stopIfTrue="1" operator="equal">
      <formula>"E"</formula>
    </cfRule>
    <cfRule type="cellIs" dxfId="1970" priority="2184" stopIfTrue="1" operator="equal">
      <formula>"P"</formula>
    </cfRule>
  </conditionalFormatting>
  <conditionalFormatting sqref="AX192">
    <cfRule type="cellIs" dxfId="1969" priority="2175" stopIfTrue="1" operator="equal">
      <formula>"P"</formula>
    </cfRule>
    <cfRule type="cellIs" dxfId="1968" priority="2176" stopIfTrue="1" operator="equal">
      <formula>"E"</formula>
    </cfRule>
    <cfRule type="cellIs" dxfId="1967" priority="2177" stopIfTrue="1" operator="equal">
      <formula>"P"</formula>
    </cfRule>
    <cfRule type="cellIs" dxfId="1966" priority="2178" stopIfTrue="1" operator="equal">
      <formula>"E"</formula>
    </cfRule>
    <cfRule type="cellIs" dxfId="1965" priority="2179" stopIfTrue="1" operator="equal">
      <formula>"P"</formula>
    </cfRule>
  </conditionalFormatting>
  <conditionalFormatting sqref="BC192">
    <cfRule type="cellIs" dxfId="1964" priority="2170" stopIfTrue="1" operator="equal">
      <formula>"P"</formula>
    </cfRule>
    <cfRule type="cellIs" dxfId="1963" priority="2171" stopIfTrue="1" operator="equal">
      <formula>"E"</formula>
    </cfRule>
    <cfRule type="cellIs" dxfId="1962" priority="2172" stopIfTrue="1" operator="equal">
      <formula>"P"</formula>
    </cfRule>
    <cfRule type="cellIs" dxfId="1961" priority="2173" stopIfTrue="1" operator="equal">
      <formula>"E"</formula>
    </cfRule>
    <cfRule type="cellIs" dxfId="1960" priority="2174" stopIfTrue="1" operator="equal">
      <formula>"P"</formula>
    </cfRule>
  </conditionalFormatting>
  <conditionalFormatting sqref="BF192">
    <cfRule type="cellIs" dxfId="1959" priority="2165" stopIfTrue="1" operator="equal">
      <formula>"P"</formula>
    </cfRule>
    <cfRule type="cellIs" dxfId="1958" priority="2166" stopIfTrue="1" operator="equal">
      <formula>"E"</formula>
    </cfRule>
    <cfRule type="cellIs" dxfId="1957" priority="2167" stopIfTrue="1" operator="equal">
      <formula>"P"</formula>
    </cfRule>
    <cfRule type="cellIs" dxfId="1956" priority="2168" stopIfTrue="1" operator="equal">
      <formula>"E"</formula>
    </cfRule>
    <cfRule type="cellIs" dxfId="1955" priority="2169" stopIfTrue="1" operator="equal">
      <formula>"P"</formula>
    </cfRule>
  </conditionalFormatting>
  <conditionalFormatting sqref="AR195">
    <cfRule type="cellIs" dxfId="1954" priority="2160" stopIfTrue="1" operator="equal">
      <formula>"P"</formula>
    </cfRule>
    <cfRule type="cellIs" dxfId="1953" priority="2161" stopIfTrue="1" operator="equal">
      <formula>"E"</formula>
    </cfRule>
    <cfRule type="cellIs" dxfId="1952" priority="2162" stopIfTrue="1" operator="equal">
      <formula>"P"</formula>
    </cfRule>
    <cfRule type="cellIs" dxfId="1951" priority="2163" stopIfTrue="1" operator="equal">
      <formula>"E"</formula>
    </cfRule>
    <cfRule type="cellIs" dxfId="1950" priority="2164" stopIfTrue="1" operator="equal">
      <formula>"P"</formula>
    </cfRule>
  </conditionalFormatting>
  <conditionalFormatting sqref="AB190">
    <cfRule type="cellIs" dxfId="1949" priority="2155" stopIfTrue="1" operator="equal">
      <formula>"P"</formula>
    </cfRule>
    <cfRule type="cellIs" dxfId="1948" priority="2156" stopIfTrue="1" operator="equal">
      <formula>"E"</formula>
    </cfRule>
    <cfRule type="cellIs" dxfId="1947" priority="2157" stopIfTrue="1" operator="equal">
      <formula>"P"</formula>
    </cfRule>
    <cfRule type="cellIs" dxfId="1946" priority="2158" stopIfTrue="1" operator="equal">
      <formula>"E"</formula>
    </cfRule>
    <cfRule type="cellIs" dxfId="1945" priority="2159" stopIfTrue="1" operator="equal">
      <formula>"P"</formula>
    </cfRule>
  </conditionalFormatting>
  <conditionalFormatting sqref="AB189">
    <cfRule type="cellIs" dxfId="1944" priority="2150" stopIfTrue="1" operator="equal">
      <formula>"P"</formula>
    </cfRule>
    <cfRule type="cellIs" dxfId="1943" priority="2151" stopIfTrue="1" operator="equal">
      <formula>"E"</formula>
    </cfRule>
    <cfRule type="cellIs" dxfId="1942" priority="2152" stopIfTrue="1" operator="equal">
      <formula>"P"</formula>
    </cfRule>
    <cfRule type="cellIs" dxfId="1941" priority="2153" stopIfTrue="1" operator="equal">
      <formula>"E"</formula>
    </cfRule>
    <cfRule type="cellIs" dxfId="1940" priority="2154" stopIfTrue="1" operator="equal">
      <formula>"P"</formula>
    </cfRule>
  </conditionalFormatting>
  <conditionalFormatting sqref="AC193">
    <cfRule type="cellIs" dxfId="1939" priority="2145" stopIfTrue="1" operator="equal">
      <formula>"P"</formula>
    </cfRule>
    <cfRule type="cellIs" dxfId="1938" priority="2146" stopIfTrue="1" operator="equal">
      <formula>"E"</formula>
    </cfRule>
    <cfRule type="cellIs" dxfId="1937" priority="2147" stopIfTrue="1" operator="equal">
      <formula>"P"</formula>
    </cfRule>
    <cfRule type="cellIs" dxfId="1936" priority="2148" stopIfTrue="1" operator="equal">
      <formula>"E"</formula>
    </cfRule>
    <cfRule type="cellIs" dxfId="1935" priority="2149" stopIfTrue="1" operator="equal">
      <formula>"P"</formula>
    </cfRule>
  </conditionalFormatting>
  <conditionalFormatting sqref="AS194">
    <cfRule type="cellIs" dxfId="1934" priority="2140" stopIfTrue="1" operator="equal">
      <formula>"P"</formula>
    </cfRule>
    <cfRule type="cellIs" dxfId="1933" priority="2141" stopIfTrue="1" operator="equal">
      <formula>"E"</formula>
    </cfRule>
    <cfRule type="cellIs" dxfId="1932" priority="2142" stopIfTrue="1" operator="equal">
      <formula>"P"</formula>
    </cfRule>
    <cfRule type="cellIs" dxfId="1931" priority="2143" stopIfTrue="1" operator="equal">
      <formula>"E"</formula>
    </cfRule>
    <cfRule type="cellIs" dxfId="1930" priority="2144" stopIfTrue="1" operator="equal">
      <formula>"P"</formula>
    </cfRule>
  </conditionalFormatting>
  <conditionalFormatting sqref="W194">
    <cfRule type="cellIs" dxfId="1929" priority="2135" stopIfTrue="1" operator="equal">
      <formula>"P"</formula>
    </cfRule>
    <cfRule type="cellIs" dxfId="1928" priority="2136" stopIfTrue="1" operator="equal">
      <formula>"E"</formula>
    </cfRule>
    <cfRule type="cellIs" dxfId="1927" priority="2137" stopIfTrue="1" operator="equal">
      <formula>"P"</formula>
    </cfRule>
    <cfRule type="cellIs" dxfId="1926" priority="2138" stopIfTrue="1" operator="equal">
      <formula>"E"</formula>
    </cfRule>
    <cfRule type="cellIs" dxfId="1925" priority="2139" stopIfTrue="1" operator="equal">
      <formula>"P"</formula>
    </cfRule>
  </conditionalFormatting>
  <conditionalFormatting sqref="AI188">
    <cfRule type="cellIs" dxfId="1924" priority="2132" stopIfTrue="1" operator="equal">
      <formula>"e"</formula>
    </cfRule>
    <cfRule type="cellIs" dxfId="1923" priority="2133" stopIfTrue="1" operator="equal">
      <formula>"p"</formula>
    </cfRule>
    <cfRule type="cellIs" dxfId="1922" priority="2134" stopIfTrue="1" operator="equal">
      <formula>"e"</formula>
    </cfRule>
  </conditionalFormatting>
  <conditionalFormatting sqref="AI188">
    <cfRule type="cellIs" dxfId="1921" priority="2127" stopIfTrue="1" operator="equal">
      <formula>"P"</formula>
    </cfRule>
    <cfRule type="cellIs" dxfId="1920" priority="2128" stopIfTrue="1" operator="equal">
      <formula>"E"</formula>
    </cfRule>
    <cfRule type="cellIs" dxfId="1919" priority="2129" stopIfTrue="1" operator="equal">
      <formula>"P"</formula>
    </cfRule>
    <cfRule type="cellIs" dxfId="1918" priority="2130" stopIfTrue="1" operator="equal">
      <formula>"E"</formula>
    </cfRule>
    <cfRule type="cellIs" dxfId="1917" priority="2131" stopIfTrue="1" operator="equal">
      <formula>"P"</formula>
    </cfRule>
  </conditionalFormatting>
  <conditionalFormatting sqref="AM188">
    <cfRule type="cellIs" dxfId="1916" priority="2124" stopIfTrue="1" operator="equal">
      <formula>"e"</formula>
    </cfRule>
    <cfRule type="cellIs" dxfId="1915" priority="2125" stopIfTrue="1" operator="equal">
      <formula>"p"</formula>
    </cfRule>
    <cfRule type="cellIs" dxfId="1914" priority="2126" stopIfTrue="1" operator="equal">
      <formula>"e"</formula>
    </cfRule>
  </conditionalFormatting>
  <conditionalFormatting sqref="AM188">
    <cfRule type="cellIs" dxfId="1913" priority="2119" stopIfTrue="1" operator="equal">
      <formula>"P"</formula>
    </cfRule>
    <cfRule type="cellIs" dxfId="1912" priority="2120" stopIfTrue="1" operator="equal">
      <formula>"E"</formula>
    </cfRule>
    <cfRule type="cellIs" dxfId="1911" priority="2121" stopIfTrue="1" operator="equal">
      <formula>"P"</formula>
    </cfRule>
    <cfRule type="cellIs" dxfId="1910" priority="2122" stopIfTrue="1" operator="equal">
      <formula>"E"</formula>
    </cfRule>
    <cfRule type="cellIs" dxfId="1909" priority="2123" stopIfTrue="1" operator="equal">
      <formula>"P"</formula>
    </cfRule>
  </conditionalFormatting>
  <conditionalFormatting sqref="W188">
    <cfRule type="cellIs" dxfId="1908" priority="2116" stopIfTrue="1" operator="equal">
      <formula>"e"</formula>
    </cfRule>
    <cfRule type="cellIs" dxfId="1907" priority="2117" stopIfTrue="1" operator="equal">
      <formula>"p"</formula>
    </cfRule>
    <cfRule type="cellIs" dxfId="1906" priority="2118" stopIfTrue="1" operator="equal">
      <formula>"e"</formula>
    </cfRule>
  </conditionalFormatting>
  <conditionalFormatting sqref="W188">
    <cfRule type="cellIs" dxfId="1905" priority="2111" stopIfTrue="1" operator="equal">
      <formula>"P"</formula>
    </cfRule>
    <cfRule type="cellIs" dxfId="1904" priority="2112" stopIfTrue="1" operator="equal">
      <formula>"E"</formula>
    </cfRule>
    <cfRule type="cellIs" dxfId="1903" priority="2113" stopIfTrue="1" operator="equal">
      <formula>"P"</formula>
    </cfRule>
    <cfRule type="cellIs" dxfId="1902" priority="2114" stopIfTrue="1" operator="equal">
      <formula>"E"</formula>
    </cfRule>
    <cfRule type="cellIs" dxfId="1901" priority="2115" stopIfTrue="1" operator="equal">
      <formula>"P"</formula>
    </cfRule>
  </conditionalFormatting>
  <conditionalFormatting sqref="AB196">
    <cfRule type="cellIs" dxfId="1900" priority="2109" stopIfTrue="1" operator="equal">
      <formula>"E"</formula>
    </cfRule>
    <cfRule type="cellIs" dxfId="1899" priority="2110" stopIfTrue="1" operator="equal">
      <formula>"P"</formula>
    </cfRule>
  </conditionalFormatting>
  <conditionalFormatting sqref="BA196">
    <cfRule type="cellIs" dxfId="1898" priority="2107" stopIfTrue="1" operator="equal">
      <formula>"E"</formula>
    </cfRule>
    <cfRule type="cellIs" dxfId="1897" priority="2108" stopIfTrue="1" operator="equal">
      <formula>"P"</formula>
    </cfRule>
  </conditionalFormatting>
  <conditionalFormatting sqref="O186:BL186">
    <cfRule type="cellIs" dxfId="1896" priority="2105" stopIfTrue="1" operator="equal">
      <formula>"E"</formula>
    </cfRule>
    <cfRule type="cellIs" dxfId="1895" priority="2106" stopIfTrue="1" operator="equal">
      <formula>"P"</formula>
    </cfRule>
  </conditionalFormatting>
  <conditionalFormatting sqref="O186:BL186">
    <cfRule type="cellIs" dxfId="1894" priority="2100" stopIfTrue="1" operator="equal">
      <formula>"P"</formula>
    </cfRule>
    <cfRule type="cellIs" dxfId="1893" priority="2101" stopIfTrue="1" operator="equal">
      <formula>"E"</formula>
    </cfRule>
    <cfRule type="cellIs" dxfId="1892" priority="2102" stopIfTrue="1" operator="equal">
      <formula>"P"</formula>
    </cfRule>
    <cfRule type="cellIs" dxfId="1891" priority="2103" stopIfTrue="1" operator="equal">
      <formula>"E"</formula>
    </cfRule>
    <cfRule type="cellIs" dxfId="1890" priority="2104" stopIfTrue="1" operator="equal">
      <formula>"P"</formula>
    </cfRule>
  </conditionalFormatting>
  <conditionalFormatting sqref="O187:BL187">
    <cfRule type="cellIs" dxfId="1889" priority="2098" stopIfTrue="1" operator="equal">
      <formula>"E"</formula>
    </cfRule>
    <cfRule type="cellIs" dxfId="1888" priority="2099" stopIfTrue="1" operator="equal">
      <formula>"P"</formula>
    </cfRule>
  </conditionalFormatting>
  <conditionalFormatting sqref="O64:X64">
    <cfRule type="cellIs" dxfId="1887" priority="2090" stopIfTrue="1" operator="equal">
      <formula>"e"</formula>
    </cfRule>
    <cfRule type="cellIs" dxfId="1886" priority="2091" stopIfTrue="1" operator="equal">
      <formula>"p"</formula>
    </cfRule>
    <cfRule type="cellIs" dxfId="1885" priority="2092" stopIfTrue="1" operator="equal">
      <formula>"e"</formula>
    </cfRule>
  </conditionalFormatting>
  <conditionalFormatting sqref="BK336:BL336">
    <cfRule type="cellIs" dxfId="1884" priority="2087" stopIfTrue="1" operator="equal">
      <formula>"e"</formula>
    </cfRule>
    <cfRule type="cellIs" dxfId="1883" priority="2088" stopIfTrue="1" operator="equal">
      <formula>"p"</formula>
    </cfRule>
    <cfRule type="cellIs" dxfId="1882" priority="2089" stopIfTrue="1" operator="equal">
      <formula>"e"</formula>
    </cfRule>
  </conditionalFormatting>
  <conditionalFormatting sqref="AK240:AS240 O240:AF240 BC240:BL240">
    <cfRule type="cellIs" dxfId="1881" priority="2084" stopIfTrue="1" operator="equal">
      <formula>"e"</formula>
    </cfRule>
    <cfRule type="cellIs" dxfId="1880" priority="2085" stopIfTrue="1" operator="equal">
      <formula>"p"</formula>
    </cfRule>
    <cfRule type="cellIs" dxfId="1879" priority="2086" stopIfTrue="1" operator="equal">
      <formula>"e"</formula>
    </cfRule>
  </conditionalFormatting>
  <conditionalFormatting sqref="AK240:AS240 BC240:BL240 O240:AF240">
    <cfRule type="cellIs" dxfId="1878" priority="2079" stopIfTrue="1" operator="equal">
      <formula>"P"</formula>
    </cfRule>
    <cfRule type="cellIs" dxfId="1877" priority="2080" stopIfTrue="1" operator="equal">
      <formula>"E"</formula>
    </cfRule>
    <cfRule type="cellIs" dxfId="1876" priority="2081" stopIfTrue="1" operator="equal">
      <formula>"P"</formula>
    </cfRule>
    <cfRule type="cellIs" dxfId="1875" priority="2082" stopIfTrue="1" operator="equal">
      <formula>"E"</formula>
    </cfRule>
    <cfRule type="cellIs" dxfId="1874" priority="2083" stopIfTrue="1" operator="equal">
      <formula>"P"</formula>
    </cfRule>
  </conditionalFormatting>
  <conditionalFormatting sqref="AK240">
    <cfRule type="cellIs" dxfId="1873" priority="2076" stopIfTrue="1" operator="equal">
      <formula>"e"</formula>
    </cfRule>
    <cfRule type="cellIs" dxfId="1872" priority="2077" stopIfTrue="1" operator="equal">
      <formula>"p"</formula>
    </cfRule>
    <cfRule type="cellIs" dxfId="1871" priority="2078" stopIfTrue="1" operator="equal">
      <formula>"e"</formula>
    </cfRule>
  </conditionalFormatting>
  <conditionalFormatting sqref="AG240 AI240:AJ240">
    <cfRule type="cellIs" dxfId="1870" priority="2073" stopIfTrue="1" operator="equal">
      <formula>"e"</formula>
    </cfRule>
    <cfRule type="cellIs" dxfId="1869" priority="2074" stopIfTrue="1" operator="equal">
      <formula>"p"</formula>
    </cfRule>
    <cfRule type="cellIs" dxfId="1868" priority="2075" stopIfTrue="1" operator="equal">
      <formula>"e"</formula>
    </cfRule>
  </conditionalFormatting>
  <conditionalFormatting sqref="AG240 AI240:AJ240">
    <cfRule type="cellIs" dxfId="1867" priority="2068" stopIfTrue="1" operator="equal">
      <formula>"P"</formula>
    </cfRule>
    <cfRule type="cellIs" dxfId="1866" priority="2069" stopIfTrue="1" operator="equal">
      <formula>"E"</formula>
    </cfRule>
    <cfRule type="cellIs" dxfId="1865" priority="2070" stopIfTrue="1" operator="equal">
      <formula>"P"</formula>
    </cfRule>
    <cfRule type="cellIs" dxfId="1864" priority="2071" stopIfTrue="1" operator="equal">
      <formula>"E"</formula>
    </cfRule>
    <cfRule type="cellIs" dxfId="1863" priority="2072" stopIfTrue="1" operator="equal">
      <formula>"P"</formula>
    </cfRule>
  </conditionalFormatting>
  <conditionalFormatting sqref="AT240:AW240">
    <cfRule type="cellIs" dxfId="1862" priority="2065" stopIfTrue="1" operator="equal">
      <formula>"e"</formula>
    </cfRule>
    <cfRule type="cellIs" dxfId="1861" priority="2066" stopIfTrue="1" operator="equal">
      <formula>"p"</formula>
    </cfRule>
    <cfRule type="cellIs" dxfId="1860" priority="2067" stopIfTrue="1" operator="equal">
      <formula>"e"</formula>
    </cfRule>
  </conditionalFormatting>
  <conditionalFormatting sqref="AT240:AW240">
    <cfRule type="cellIs" dxfId="1859" priority="2060" stopIfTrue="1" operator="equal">
      <formula>"P"</formula>
    </cfRule>
    <cfRule type="cellIs" dxfId="1858" priority="2061" stopIfTrue="1" operator="equal">
      <formula>"E"</formula>
    </cfRule>
    <cfRule type="cellIs" dxfId="1857" priority="2062" stopIfTrue="1" operator="equal">
      <formula>"P"</formula>
    </cfRule>
    <cfRule type="cellIs" dxfId="1856" priority="2063" stopIfTrue="1" operator="equal">
      <formula>"E"</formula>
    </cfRule>
    <cfRule type="cellIs" dxfId="1855" priority="2064" stopIfTrue="1" operator="equal">
      <formula>"P"</formula>
    </cfRule>
  </conditionalFormatting>
  <conditionalFormatting sqref="AX240:BB240">
    <cfRule type="cellIs" dxfId="1854" priority="2057" stopIfTrue="1" operator="equal">
      <formula>"e"</formula>
    </cfRule>
    <cfRule type="cellIs" dxfId="1853" priority="2058" stopIfTrue="1" operator="equal">
      <formula>"p"</formula>
    </cfRule>
    <cfRule type="cellIs" dxfId="1852" priority="2059" stopIfTrue="1" operator="equal">
      <formula>"e"</formula>
    </cfRule>
  </conditionalFormatting>
  <conditionalFormatting sqref="AX240:BB240">
    <cfRule type="cellIs" dxfId="1851" priority="2052" stopIfTrue="1" operator="equal">
      <formula>"P"</formula>
    </cfRule>
    <cfRule type="cellIs" dxfId="1850" priority="2053" stopIfTrue="1" operator="equal">
      <formula>"E"</formula>
    </cfRule>
    <cfRule type="cellIs" dxfId="1849" priority="2054" stopIfTrue="1" operator="equal">
      <formula>"P"</formula>
    </cfRule>
    <cfRule type="cellIs" dxfId="1848" priority="2055" stopIfTrue="1" operator="equal">
      <formula>"E"</formula>
    </cfRule>
    <cfRule type="cellIs" dxfId="1847" priority="2056" stopIfTrue="1" operator="equal">
      <formula>"P"</formula>
    </cfRule>
  </conditionalFormatting>
  <conditionalFormatting sqref="AH240">
    <cfRule type="cellIs" dxfId="1846" priority="2049" stopIfTrue="1" operator="equal">
      <formula>"e"</formula>
    </cfRule>
    <cfRule type="cellIs" dxfId="1845" priority="2050" stopIfTrue="1" operator="equal">
      <formula>"p"</formula>
    </cfRule>
    <cfRule type="cellIs" dxfId="1844" priority="2051" stopIfTrue="1" operator="equal">
      <formula>"e"</formula>
    </cfRule>
  </conditionalFormatting>
  <conditionalFormatting sqref="AH240">
    <cfRule type="cellIs" dxfId="1843" priority="2044" stopIfTrue="1" operator="equal">
      <formula>"P"</formula>
    </cfRule>
    <cfRule type="cellIs" dxfId="1842" priority="2045" stopIfTrue="1" operator="equal">
      <formula>"E"</formula>
    </cfRule>
    <cfRule type="cellIs" dxfId="1841" priority="2046" stopIfTrue="1" operator="equal">
      <formula>"P"</formula>
    </cfRule>
    <cfRule type="cellIs" dxfId="1840" priority="2047" stopIfTrue="1" operator="equal">
      <formula>"E"</formula>
    </cfRule>
    <cfRule type="cellIs" dxfId="1839" priority="2048" stopIfTrue="1" operator="equal">
      <formula>"P"</formula>
    </cfRule>
  </conditionalFormatting>
  <conditionalFormatting sqref="AT220:AU220">
    <cfRule type="cellIs" dxfId="1838" priority="2026" stopIfTrue="1" operator="equal">
      <formula>"e"</formula>
    </cfRule>
    <cfRule type="cellIs" dxfId="1837" priority="2027" stopIfTrue="1" operator="equal">
      <formula>"p"</formula>
    </cfRule>
    <cfRule type="cellIs" dxfId="1836" priority="2028" stopIfTrue="1" operator="equal">
      <formula>"e"</formula>
    </cfRule>
  </conditionalFormatting>
  <conditionalFormatting sqref="AT220:AU220">
    <cfRule type="cellIs" dxfId="1835" priority="2021" stopIfTrue="1" operator="equal">
      <formula>"P"</formula>
    </cfRule>
    <cfRule type="cellIs" dxfId="1834" priority="2022" stopIfTrue="1" operator="equal">
      <formula>"E"</formula>
    </cfRule>
    <cfRule type="cellIs" dxfId="1833" priority="2023" stopIfTrue="1" operator="equal">
      <formula>"P"</formula>
    </cfRule>
    <cfRule type="cellIs" dxfId="1832" priority="2024" stopIfTrue="1" operator="equal">
      <formula>"E"</formula>
    </cfRule>
    <cfRule type="cellIs" dxfId="1831" priority="2025" stopIfTrue="1" operator="equal">
      <formula>"P"</formula>
    </cfRule>
  </conditionalFormatting>
  <conditionalFormatting sqref="O229:AE229 AJ229:AP229 BH229:BL229 AR229">
    <cfRule type="cellIs" dxfId="1830" priority="2019" stopIfTrue="1" operator="equal">
      <formula>"E"</formula>
    </cfRule>
    <cfRule type="cellIs" dxfId="1829" priority="2020" stopIfTrue="1" operator="equal">
      <formula>"P"</formula>
    </cfRule>
  </conditionalFormatting>
  <conditionalFormatting sqref="BH229:BL229 O229:AE229 AJ229:AP229 AR229">
    <cfRule type="cellIs" dxfId="1828" priority="2014" stopIfTrue="1" operator="equal">
      <formula>"P"</formula>
    </cfRule>
    <cfRule type="cellIs" dxfId="1827" priority="2015" stopIfTrue="1" operator="equal">
      <formula>"E"</formula>
    </cfRule>
    <cfRule type="cellIs" dxfId="1826" priority="2016" stopIfTrue="1" operator="equal">
      <formula>"P"</formula>
    </cfRule>
    <cfRule type="cellIs" dxfId="1825" priority="2017" stopIfTrue="1" operator="equal">
      <formula>"E"</formula>
    </cfRule>
    <cfRule type="cellIs" dxfId="1824" priority="2018" stopIfTrue="1" operator="equal">
      <formula>"P"</formula>
    </cfRule>
  </conditionalFormatting>
  <conditionalFormatting sqref="AF229:AI229">
    <cfRule type="cellIs" dxfId="1823" priority="2012" stopIfTrue="1" operator="equal">
      <formula>"E"</formula>
    </cfRule>
    <cfRule type="cellIs" dxfId="1822" priority="2013" stopIfTrue="1" operator="equal">
      <formula>"P"</formula>
    </cfRule>
  </conditionalFormatting>
  <conditionalFormatting sqref="AF229:AI229">
    <cfRule type="cellIs" dxfId="1821" priority="2007" stopIfTrue="1" operator="equal">
      <formula>"P"</formula>
    </cfRule>
    <cfRule type="cellIs" dxfId="1820" priority="2008" stopIfTrue="1" operator="equal">
      <formula>"E"</formula>
    </cfRule>
    <cfRule type="cellIs" dxfId="1819" priority="2009" stopIfTrue="1" operator="equal">
      <formula>"P"</formula>
    </cfRule>
    <cfRule type="cellIs" dxfId="1818" priority="2010" stopIfTrue="1" operator="equal">
      <formula>"E"</formula>
    </cfRule>
    <cfRule type="cellIs" dxfId="1817" priority="2011" stopIfTrue="1" operator="equal">
      <formula>"P"</formula>
    </cfRule>
  </conditionalFormatting>
  <conditionalFormatting sqref="AV228">
    <cfRule type="cellIs" dxfId="1816" priority="2002" stopIfTrue="1" operator="equal">
      <formula>"e"</formula>
    </cfRule>
    <cfRule type="cellIs" dxfId="1815" priority="2003" stopIfTrue="1" operator="equal">
      <formula>"p"</formula>
    </cfRule>
    <cfRule type="cellIs" dxfId="1814" priority="2004" stopIfTrue="1" operator="equal">
      <formula>"e"</formula>
    </cfRule>
  </conditionalFormatting>
  <conditionalFormatting sqref="AS229:AT229">
    <cfRule type="cellIs" dxfId="1813" priority="2005" stopIfTrue="1" operator="equal">
      <formula>"E"</formula>
    </cfRule>
    <cfRule type="cellIs" dxfId="1812" priority="2006" stopIfTrue="1" operator="equal">
      <formula>"P"</formula>
    </cfRule>
  </conditionalFormatting>
  <conditionalFormatting sqref="AV228 AS229:AT229">
    <cfRule type="cellIs" dxfId="1811" priority="1997" stopIfTrue="1" operator="equal">
      <formula>"P"</formula>
    </cfRule>
    <cfRule type="cellIs" dxfId="1810" priority="1998" stopIfTrue="1" operator="equal">
      <formula>"E"</formula>
    </cfRule>
    <cfRule type="cellIs" dxfId="1809" priority="1999" stopIfTrue="1" operator="equal">
      <formula>"P"</formula>
    </cfRule>
    <cfRule type="cellIs" dxfId="1808" priority="2000" stopIfTrue="1" operator="equal">
      <formula>"E"</formula>
    </cfRule>
    <cfRule type="cellIs" dxfId="1807" priority="2001" stopIfTrue="1" operator="equal">
      <formula>"P"</formula>
    </cfRule>
  </conditionalFormatting>
  <conditionalFormatting sqref="AW229:AZ229">
    <cfRule type="cellIs" dxfId="1806" priority="1995" stopIfTrue="1" operator="equal">
      <formula>"E"</formula>
    </cfRule>
    <cfRule type="cellIs" dxfId="1805" priority="1996" stopIfTrue="1" operator="equal">
      <formula>"P"</formula>
    </cfRule>
  </conditionalFormatting>
  <conditionalFormatting sqref="AW229:AZ229">
    <cfRule type="cellIs" dxfId="1804" priority="1990" stopIfTrue="1" operator="equal">
      <formula>"P"</formula>
    </cfRule>
    <cfRule type="cellIs" dxfId="1803" priority="1991" stopIfTrue="1" operator="equal">
      <formula>"E"</formula>
    </cfRule>
    <cfRule type="cellIs" dxfId="1802" priority="1992" stopIfTrue="1" operator="equal">
      <formula>"P"</formula>
    </cfRule>
    <cfRule type="cellIs" dxfId="1801" priority="1993" stopIfTrue="1" operator="equal">
      <formula>"E"</formula>
    </cfRule>
    <cfRule type="cellIs" dxfId="1800" priority="1994" stopIfTrue="1" operator="equal">
      <formula>"P"</formula>
    </cfRule>
  </conditionalFormatting>
  <conditionalFormatting sqref="AV222">
    <cfRule type="cellIs" dxfId="1799" priority="1964" stopIfTrue="1" operator="equal">
      <formula>"e"</formula>
    </cfRule>
    <cfRule type="cellIs" dxfId="1798" priority="1965" stopIfTrue="1" operator="equal">
      <formula>"p"</formula>
    </cfRule>
    <cfRule type="cellIs" dxfId="1797" priority="1966" stopIfTrue="1" operator="equal">
      <formula>"e"</formula>
    </cfRule>
  </conditionalFormatting>
  <conditionalFormatting sqref="BA229:BD229">
    <cfRule type="cellIs" dxfId="1796" priority="1988" stopIfTrue="1" operator="equal">
      <formula>"E"</formula>
    </cfRule>
    <cfRule type="cellIs" dxfId="1795" priority="1989" stopIfTrue="1" operator="equal">
      <formula>"P"</formula>
    </cfRule>
  </conditionalFormatting>
  <conditionalFormatting sqref="BA229:BD229">
    <cfRule type="cellIs" dxfId="1794" priority="1983" stopIfTrue="1" operator="equal">
      <formula>"P"</formula>
    </cfRule>
    <cfRule type="cellIs" dxfId="1793" priority="1984" stopIfTrue="1" operator="equal">
      <formula>"E"</formula>
    </cfRule>
    <cfRule type="cellIs" dxfId="1792" priority="1985" stopIfTrue="1" operator="equal">
      <formula>"P"</formula>
    </cfRule>
    <cfRule type="cellIs" dxfId="1791" priority="1986" stopIfTrue="1" operator="equal">
      <formula>"E"</formula>
    </cfRule>
    <cfRule type="cellIs" dxfId="1790" priority="1987" stopIfTrue="1" operator="equal">
      <formula>"P"</formula>
    </cfRule>
  </conditionalFormatting>
  <conditionalFormatting sqref="BE229:BG229">
    <cfRule type="cellIs" dxfId="1789" priority="1981" stopIfTrue="1" operator="equal">
      <formula>"E"</formula>
    </cfRule>
    <cfRule type="cellIs" dxfId="1788" priority="1982" stopIfTrue="1" operator="equal">
      <formula>"P"</formula>
    </cfRule>
  </conditionalFormatting>
  <conditionalFormatting sqref="BE229:BG229">
    <cfRule type="cellIs" dxfId="1787" priority="1976" stopIfTrue="1" operator="equal">
      <formula>"P"</formula>
    </cfRule>
    <cfRule type="cellIs" dxfId="1786" priority="1977" stopIfTrue="1" operator="equal">
      <formula>"E"</formula>
    </cfRule>
    <cfRule type="cellIs" dxfId="1785" priority="1978" stopIfTrue="1" operator="equal">
      <formula>"P"</formula>
    </cfRule>
    <cfRule type="cellIs" dxfId="1784" priority="1979" stopIfTrue="1" operator="equal">
      <formula>"E"</formula>
    </cfRule>
    <cfRule type="cellIs" dxfId="1783" priority="1980" stopIfTrue="1" operator="equal">
      <formula>"P"</formula>
    </cfRule>
  </conditionalFormatting>
  <conditionalFormatting sqref="AV227">
    <cfRule type="cellIs" dxfId="1782" priority="1974" stopIfTrue="1" operator="equal">
      <formula>"E"</formula>
    </cfRule>
    <cfRule type="cellIs" dxfId="1781" priority="1975" stopIfTrue="1" operator="equal">
      <formula>"P"</formula>
    </cfRule>
  </conditionalFormatting>
  <conditionalFormatting sqref="AV227">
    <cfRule type="cellIs" dxfId="1780" priority="1969" stopIfTrue="1" operator="equal">
      <formula>"P"</formula>
    </cfRule>
    <cfRule type="cellIs" dxfId="1779" priority="1970" stopIfTrue="1" operator="equal">
      <formula>"E"</formula>
    </cfRule>
    <cfRule type="cellIs" dxfId="1778" priority="1971" stopIfTrue="1" operator="equal">
      <formula>"P"</formula>
    </cfRule>
    <cfRule type="cellIs" dxfId="1777" priority="1972" stopIfTrue="1" operator="equal">
      <formula>"E"</formula>
    </cfRule>
    <cfRule type="cellIs" dxfId="1776" priority="1973" stopIfTrue="1" operator="equal">
      <formula>"P"</formula>
    </cfRule>
  </conditionalFormatting>
  <conditionalFormatting sqref="AV223">
    <cfRule type="cellIs" dxfId="1775" priority="1967" stopIfTrue="1" operator="equal">
      <formula>"E"</formula>
    </cfRule>
    <cfRule type="cellIs" dxfId="1774" priority="1968" stopIfTrue="1" operator="equal">
      <formula>"P"</formula>
    </cfRule>
  </conditionalFormatting>
  <conditionalFormatting sqref="AV222:AV223">
    <cfRule type="cellIs" dxfId="1773" priority="1959" stopIfTrue="1" operator="equal">
      <formula>"P"</formula>
    </cfRule>
    <cfRule type="cellIs" dxfId="1772" priority="1960" stopIfTrue="1" operator="equal">
      <formula>"E"</formula>
    </cfRule>
    <cfRule type="cellIs" dxfId="1771" priority="1961" stopIfTrue="1" operator="equal">
      <formula>"P"</formula>
    </cfRule>
    <cfRule type="cellIs" dxfId="1770" priority="1962" stopIfTrue="1" operator="equal">
      <formula>"E"</formula>
    </cfRule>
    <cfRule type="cellIs" dxfId="1769" priority="1963" stopIfTrue="1" operator="equal">
      <formula>"P"</formula>
    </cfRule>
  </conditionalFormatting>
  <conditionalFormatting sqref="AV224">
    <cfRule type="cellIs" dxfId="1768" priority="1954" stopIfTrue="1" operator="equal">
      <formula>"e"</formula>
    </cfRule>
    <cfRule type="cellIs" dxfId="1767" priority="1955" stopIfTrue="1" operator="equal">
      <formula>"p"</formula>
    </cfRule>
    <cfRule type="cellIs" dxfId="1766" priority="1956" stopIfTrue="1" operator="equal">
      <formula>"e"</formula>
    </cfRule>
  </conditionalFormatting>
  <conditionalFormatting sqref="AV225">
    <cfRule type="cellIs" dxfId="1765" priority="1957" stopIfTrue="1" operator="equal">
      <formula>"E"</formula>
    </cfRule>
    <cfRule type="cellIs" dxfId="1764" priority="1958" stopIfTrue="1" operator="equal">
      <formula>"P"</formula>
    </cfRule>
  </conditionalFormatting>
  <conditionalFormatting sqref="AV224:AV225">
    <cfRule type="cellIs" dxfId="1763" priority="1949" stopIfTrue="1" operator="equal">
      <formula>"P"</formula>
    </cfRule>
    <cfRule type="cellIs" dxfId="1762" priority="1950" stopIfTrue="1" operator="equal">
      <formula>"E"</formula>
    </cfRule>
    <cfRule type="cellIs" dxfId="1761" priority="1951" stopIfTrue="1" operator="equal">
      <formula>"P"</formula>
    </cfRule>
    <cfRule type="cellIs" dxfId="1760" priority="1952" stopIfTrue="1" operator="equal">
      <formula>"E"</formula>
    </cfRule>
    <cfRule type="cellIs" dxfId="1759" priority="1953" stopIfTrue="1" operator="equal">
      <formula>"P"</formula>
    </cfRule>
  </conditionalFormatting>
  <conditionalFormatting sqref="AQ229">
    <cfRule type="cellIs" dxfId="1758" priority="1947" stopIfTrue="1" operator="equal">
      <formula>"E"</formula>
    </cfRule>
    <cfRule type="cellIs" dxfId="1757" priority="1948" stopIfTrue="1" operator="equal">
      <formula>"P"</formula>
    </cfRule>
  </conditionalFormatting>
  <conditionalFormatting sqref="AQ229">
    <cfRule type="cellIs" dxfId="1756" priority="1942" stopIfTrue="1" operator="equal">
      <formula>"P"</formula>
    </cfRule>
    <cfRule type="cellIs" dxfId="1755" priority="1943" stopIfTrue="1" operator="equal">
      <formula>"E"</formula>
    </cfRule>
    <cfRule type="cellIs" dxfId="1754" priority="1944" stopIfTrue="1" operator="equal">
      <formula>"P"</formula>
    </cfRule>
    <cfRule type="cellIs" dxfId="1753" priority="1945" stopIfTrue="1" operator="equal">
      <formula>"E"</formula>
    </cfRule>
    <cfRule type="cellIs" dxfId="1752" priority="1946" stopIfTrue="1" operator="equal">
      <formula>"P"</formula>
    </cfRule>
  </conditionalFormatting>
  <conditionalFormatting sqref="AU229:AV229">
    <cfRule type="cellIs" dxfId="1751" priority="1940" stopIfTrue="1" operator="equal">
      <formula>"E"</formula>
    </cfRule>
    <cfRule type="cellIs" dxfId="1750" priority="1941" stopIfTrue="1" operator="equal">
      <formula>"P"</formula>
    </cfRule>
  </conditionalFormatting>
  <conditionalFormatting sqref="AU229:AV229">
    <cfRule type="cellIs" dxfId="1749" priority="1935" stopIfTrue="1" operator="equal">
      <formula>"P"</formula>
    </cfRule>
    <cfRule type="cellIs" dxfId="1748" priority="1936" stopIfTrue="1" operator="equal">
      <formula>"E"</formula>
    </cfRule>
    <cfRule type="cellIs" dxfId="1747" priority="1937" stopIfTrue="1" operator="equal">
      <formula>"P"</formula>
    </cfRule>
    <cfRule type="cellIs" dxfId="1746" priority="1938" stopIfTrue="1" operator="equal">
      <formula>"E"</formula>
    </cfRule>
    <cfRule type="cellIs" dxfId="1745" priority="1939" stopIfTrue="1" operator="equal">
      <formula>"P"</formula>
    </cfRule>
  </conditionalFormatting>
  <conditionalFormatting sqref="AI228:AQ228 O228:AD228 O222:AD222 O224:AD224">
    <cfRule type="cellIs" dxfId="1744" priority="1930" stopIfTrue="1" operator="equal">
      <formula>"e"</formula>
    </cfRule>
    <cfRule type="cellIs" dxfId="1743" priority="1931" stopIfTrue="1" operator="equal">
      <formula>"p"</formula>
    </cfRule>
    <cfRule type="cellIs" dxfId="1742" priority="1932" stopIfTrue="1" operator="equal">
      <formula>"e"</formula>
    </cfRule>
  </conditionalFormatting>
  <conditionalFormatting sqref="T227:U227 O223:AD223 Y227:AD227 O225:AD225">
    <cfRule type="cellIs" dxfId="1741" priority="1933" stopIfTrue="1" operator="equal">
      <formula>"E"</formula>
    </cfRule>
    <cfRule type="cellIs" dxfId="1740" priority="1934" stopIfTrue="1" operator="equal">
      <formula>"P"</formula>
    </cfRule>
  </conditionalFormatting>
  <conditionalFormatting sqref="AI228:AQ228 T227:U227 O228:X228 O222:AD225 Y227:AD228">
    <cfRule type="cellIs" dxfId="1739" priority="1925" stopIfTrue="1" operator="equal">
      <formula>"P"</formula>
    </cfRule>
    <cfRule type="cellIs" dxfId="1738" priority="1926" stopIfTrue="1" operator="equal">
      <formula>"E"</formula>
    </cfRule>
    <cfRule type="cellIs" dxfId="1737" priority="1927" stopIfTrue="1" operator="equal">
      <formula>"P"</formula>
    </cfRule>
    <cfRule type="cellIs" dxfId="1736" priority="1928" stopIfTrue="1" operator="equal">
      <formula>"E"</formula>
    </cfRule>
    <cfRule type="cellIs" dxfId="1735" priority="1929" stopIfTrue="1" operator="equal">
      <formula>"P"</formula>
    </cfRule>
  </conditionalFormatting>
  <conditionalFormatting sqref="AI228">
    <cfRule type="cellIs" dxfId="1734" priority="1922" stopIfTrue="1" operator="equal">
      <formula>"e"</formula>
    </cfRule>
    <cfRule type="cellIs" dxfId="1733" priority="1923" stopIfTrue="1" operator="equal">
      <formula>"p"</formula>
    </cfRule>
    <cfRule type="cellIs" dxfId="1732" priority="1924" stopIfTrue="1" operator="equal">
      <formula>"e"</formula>
    </cfRule>
  </conditionalFormatting>
  <conditionalFormatting sqref="AE228 AG228:AH228">
    <cfRule type="cellIs" dxfId="1731" priority="1919" stopIfTrue="1" operator="equal">
      <formula>"e"</formula>
    </cfRule>
    <cfRule type="cellIs" dxfId="1730" priority="1920" stopIfTrue="1" operator="equal">
      <formula>"p"</formula>
    </cfRule>
    <cfRule type="cellIs" dxfId="1729" priority="1921" stopIfTrue="1" operator="equal">
      <formula>"e"</formula>
    </cfRule>
  </conditionalFormatting>
  <conditionalFormatting sqref="AE228 AG228:AH228">
    <cfRule type="cellIs" dxfId="1728" priority="1914" stopIfTrue="1" operator="equal">
      <formula>"P"</formula>
    </cfRule>
    <cfRule type="cellIs" dxfId="1727" priority="1915" stopIfTrue="1" operator="equal">
      <formula>"E"</formula>
    </cfRule>
    <cfRule type="cellIs" dxfId="1726" priority="1916" stopIfTrue="1" operator="equal">
      <formula>"P"</formula>
    </cfRule>
    <cfRule type="cellIs" dxfId="1725" priority="1917" stopIfTrue="1" operator="equal">
      <formula>"E"</formula>
    </cfRule>
    <cfRule type="cellIs" dxfId="1724" priority="1918" stopIfTrue="1" operator="equal">
      <formula>"P"</formula>
    </cfRule>
  </conditionalFormatting>
  <conditionalFormatting sqref="AR228:AU228">
    <cfRule type="cellIs" dxfId="1723" priority="1911" stopIfTrue="1" operator="equal">
      <formula>"e"</formula>
    </cfRule>
    <cfRule type="cellIs" dxfId="1722" priority="1912" stopIfTrue="1" operator="equal">
      <formula>"p"</formula>
    </cfRule>
    <cfRule type="cellIs" dxfId="1721" priority="1913" stopIfTrue="1" operator="equal">
      <formula>"e"</formula>
    </cfRule>
  </conditionalFormatting>
  <conditionalFormatting sqref="AR228:AU228">
    <cfRule type="cellIs" dxfId="1720" priority="1906" stopIfTrue="1" operator="equal">
      <formula>"P"</formula>
    </cfRule>
    <cfRule type="cellIs" dxfId="1719" priority="1907" stopIfTrue="1" operator="equal">
      <formula>"E"</formula>
    </cfRule>
    <cfRule type="cellIs" dxfId="1718" priority="1908" stopIfTrue="1" operator="equal">
      <formula>"P"</formula>
    </cfRule>
    <cfRule type="cellIs" dxfId="1717" priority="1909" stopIfTrue="1" operator="equal">
      <formula>"E"</formula>
    </cfRule>
    <cfRule type="cellIs" dxfId="1716" priority="1910" stopIfTrue="1" operator="equal">
      <formula>"P"</formula>
    </cfRule>
  </conditionalFormatting>
  <conditionalFormatting sqref="AR222:AU222">
    <cfRule type="cellIs" dxfId="1715" priority="1836" stopIfTrue="1" operator="equal">
      <formula>"e"</formula>
    </cfRule>
    <cfRule type="cellIs" dxfId="1714" priority="1837" stopIfTrue="1" operator="equal">
      <formula>"p"</formula>
    </cfRule>
    <cfRule type="cellIs" dxfId="1713" priority="1838" stopIfTrue="1" operator="equal">
      <formula>"e"</formula>
    </cfRule>
  </conditionalFormatting>
  <conditionalFormatting sqref="O227:S227 AI227:AQ227 V227:W227">
    <cfRule type="cellIs" dxfId="1712" priority="1904" stopIfTrue="1" operator="equal">
      <formula>"E"</formula>
    </cfRule>
    <cfRule type="cellIs" dxfId="1711" priority="1905" stopIfTrue="1" operator="equal">
      <formula>"P"</formula>
    </cfRule>
  </conditionalFormatting>
  <conditionalFormatting sqref="AI227:AQ227 O227:S227 V227:W227">
    <cfRule type="cellIs" dxfId="1710" priority="1899" stopIfTrue="1" operator="equal">
      <formula>"P"</formula>
    </cfRule>
    <cfRule type="cellIs" dxfId="1709" priority="1900" stopIfTrue="1" operator="equal">
      <formula>"E"</formula>
    </cfRule>
    <cfRule type="cellIs" dxfId="1708" priority="1901" stopIfTrue="1" operator="equal">
      <formula>"P"</formula>
    </cfRule>
    <cfRule type="cellIs" dxfId="1707" priority="1902" stopIfTrue="1" operator="equal">
      <formula>"E"</formula>
    </cfRule>
    <cfRule type="cellIs" dxfId="1706" priority="1903" stopIfTrue="1" operator="equal">
      <formula>"P"</formula>
    </cfRule>
  </conditionalFormatting>
  <conditionalFormatting sqref="AE227:AH227">
    <cfRule type="cellIs" dxfId="1705" priority="1897" stopIfTrue="1" operator="equal">
      <formula>"E"</formula>
    </cfRule>
    <cfRule type="cellIs" dxfId="1704" priority="1898" stopIfTrue="1" operator="equal">
      <formula>"P"</formula>
    </cfRule>
  </conditionalFormatting>
  <conditionalFormatting sqref="AE227:AH227">
    <cfRule type="cellIs" dxfId="1703" priority="1892" stopIfTrue="1" operator="equal">
      <formula>"P"</formula>
    </cfRule>
    <cfRule type="cellIs" dxfId="1702" priority="1893" stopIfTrue="1" operator="equal">
      <formula>"E"</formula>
    </cfRule>
    <cfRule type="cellIs" dxfId="1701" priority="1894" stopIfTrue="1" operator="equal">
      <formula>"P"</formula>
    </cfRule>
    <cfRule type="cellIs" dxfId="1700" priority="1895" stopIfTrue="1" operator="equal">
      <formula>"E"</formula>
    </cfRule>
    <cfRule type="cellIs" dxfId="1699" priority="1896" stopIfTrue="1" operator="equal">
      <formula>"P"</formula>
    </cfRule>
  </conditionalFormatting>
  <conditionalFormatting sqref="AR227:AU227">
    <cfRule type="cellIs" dxfId="1698" priority="1890" stopIfTrue="1" operator="equal">
      <formula>"E"</formula>
    </cfRule>
    <cfRule type="cellIs" dxfId="1697" priority="1891" stopIfTrue="1" operator="equal">
      <formula>"P"</formula>
    </cfRule>
  </conditionalFormatting>
  <conditionalFormatting sqref="AR227:AU227">
    <cfRule type="cellIs" dxfId="1696" priority="1885" stopIfTrue="1" operator="equal">
      <formula>"P"</formula>
    </cfRule>
    <cfRule type="cellIs" dxfId="1695" priority="1886" stopIfTrue="1" operator="equal">
      <formula>"E"</formula>
    </cfRule>
    <cfRule type="cellIs" dxfId="1694" priority="1887" stopIfTrue="1" operator="equal">
      <formula>"P"</formula>
    </cfRule>
    <cfRule type="cellIs" dxfId="1693" priority="1888" stopIfTrue="1" operator="equal">
      <formula>"E"</formula>
    </cfRule>
    <cfRule type="cellIs" dxfId="1692" priority="1889" stopIfTrue="1" operator="equal">
      <formula>"P"</formula>
    </cfRule>
  </conditionalFormatting>
  <conditionalFormatting sqref="AI222:AQ222">
    <cfRule type="cellIs" dxfId="1691" priority="1880" stopIfTrue="1" operator="equal">
      <formula>"e"</formula>
    </cfRule>
    <cfRule type="cellIs" dxfId="1690" priority="1881" stopIfTrue="1" operator="equal">
      <formula>"p"</formula>
    </cfRule>
    <cfRule type="cellIs" dxfId="1689" priority="1882" stopIfTrue="1" operator="equal">
      <formula>"e"</formula>
    </cfRule>
  </conditionalFormatting>
  <conditionalFormatting sqref="AI223:AQ223">
    <cfRule type="cellIs" dxfId="1688" priority="1883" stopIfTrue="1" operator="equal">
      <formula>"E"</formula>
    </cfRule>
    <cfRule type="cellIs" dxfId="1687" priority="1884" stopIfTrue="1" operator="equal">
      <formula>"P"</formula>
    </cfRule>
  </conditionalFormatting>
  <conditionalFormatting sqref="AI222:AQ223">
    <cfRule type="cellIs" dxfId="1686" priority="1875" stopIfTrue="1" operator="equal">
      <formula>"P"</formula>
    </cfRule>
    <cfRule type="cellIs" dxfId="1685" priority="1876" stopIfTrue="1" operator="equal">
      <formula>"E"</formula>
    </cfRule>
    <cfRule type="cellIs" dxfId="1684" priority="1877" stopIfTrue="1" operator="equal">
      <formula>"P"</formula>
    </cfRule>
    <cfRule type="cellIs" dxfId="1683" priority="1878" stopIfTrue="1" operator="equal">
      <formula>"E"</formula>
    </cfRule>
    <cfRule type="cellIs" dxfId="1682" priority="1879" stopIfTrue="1" operator="equal">
      <formula>"P"</formula>
    </cfRule>
  </conditionalFormatting>
  <conditionalFormatting sqref="R222">
    <cfRule type="cellIs" dxfId="1681" priority="1872" stopIfTrue="1" operator="equal">
      <formula>"e"</formula>
    </cfRule>
    <cfRule type="cellIs" dxfId="1680" priority="1873" stopIfTrue="1" operator="equal">
      <formula>"p"</formula>
    </cfRule>
    <cfRule type="cellIs" dxfId="1679" priority="1874" stopIfTrue="1" operator="equal">
      <formula>"e"</formula>
    </cfRule>
  </conditionalFormatting>
  <conditionalFormatting sqref="W222">
    <cfRule type="cellIs" dxfId="1678" priority="1869" stopIfTrue="1" operator="equal">
      <formula>"e"</formula>
    </cfRule>
    <cfRule type="cellIs" dxfId="1677" priority="1870" stopIfTrue="1" operator="equal">
      <formula>"p"</formula>
    </cfRule>
    <cfRule type="cellIs" dxfId="1676" priority="1871" stopIfTrue="1" operator="equal">
      <formula>"e"</formula>
    </cfRule>
  </conditionalFormatting>
  <conditionalFormatting sqref="AA222">
    <cfRule type="cellIs" dxfId="1675" priority="1866" stopIfTrue="1" operator="equal">
      <formula>"e"</formula>
    </cfRule>
    <cfRule type="cellIs" dxfId="1674" priority="1867" stopIfTrue="1" operator="equal">
      <formula>"p"</formula>
    </cfRule>
    <cfRule type="cellIs" dxfId="1673" priority="1868" stopIfTrue="1" operator="equal">
      <formula>"e"</formula>
    </cfRule>
  </conditionalFormatting>
  <conditionalFormatting sqref="O222:Q222">
    <cfRule type="cellIs" dxfId="1672" priority="1863" stopIfTrue="1" operator="equal">
      <formula>"e"</formula>
    </cfRule>
    <cfRule type="cellIs" dxfId="1671" priority="1864" stopIfTrue="1" operator="equal">
      <formula>"p"</formula>
    </cfRule>
    <cfRule type="cellIs" dxfId="1670" priority="1865" stopIfTrue="1" operator="equal">
      <formula>"e"</formula>
    </cfRule>
  </conditionalFormatting>
  <conditionalFormatting sqref="AI222:AL222">
    <cfRule type="cellIs" dxfId="1669" priority="1860" stopIfTrue="1" operator="equal">
      <formula>"e"</formula>
    </cfRule>
    <cfRule type="cellIs" dxfId="1668" priority="1861" stopIfTrue="1" operator="equal">
      <formula>"p"</formula>
    </cfRule>
    <cfRule type="cellIs" dxfId="1667" priority="1862" stopIfTrue="1" operator="equal">
      <formula>"e"</formula>
    </cfRule>
  </conditionalFormatting>
  <conditionalFormatting sqref="AM222:AQ222">
    <cfRule type="cellIs" dxfId="1666" priority="1857" stopIfTrue="1" operator="equal">
      <formula>"e"</formula>
    </cfRule>
    <cfRule type="cellIs" dxfId="1665" priority="1858" stopIfTrue="1" operator="equal">
      <formula>"p"</formula>
    </cfRule>
    <cfRule type="cellIs" dxfId="1664" priority="1859" stopIfTrue="1" operator="equal">
      <formula>"e"</formula>
    </cfRule>
  </conditionalFormatting>
  <conditionalFormatting sqref="AE222:AH222">
    <cfRule type="cellIs" dxfId="1663" priority="1852" stopIfTrue="1" operator="equal">
      <formula>"e"</formula>
    </cfRule>
    <cfRule type="cellIs" dxfId="1662" priority="1853" stopIfTrue="1" operator="equal">
      <formula>"p"</formula>
    </cfRule>
    <cfRule type="cellIs" dxfId="1661" priority="1854" stopIfTrue="1" operator="equal">
      <formula>"e"</formula>
    </cfRule>
  </conditionalFormatting>
  <conditionalFormatting sqref="AE223:AH223">
    <cfRule type="cellIs" dxfId="1660" priority="1855" stopIfTrue="1" operator="equal">
      <formula>"E"</formula>
    </cfRule>
    <cfRule type="cellIs" dxfId="1659" priority="1856" stopIfTrue="1" operator="equal">
      <formula>"P"</formula>
    </cfRule>
  </conditionalFormatting>
  <conditionalFormatting sqref="AE222:AH223">
    <cfRule type="cellIs" dxfId="1658" priority="1847" stopIfTrue="1" operator="equal">
      <formula>"P"</formula>
    </cfRule>
    <cfRule type="cellIs" dxfId="1657" priority="1848" stopIfTrue="1" operator="equal">
      <formula>"E"</formula>
    </cfRule>
    <cfRule type="cellIs" dxfId="1656" priority="1849" stopIfTrue="1" operator="equal">
      <formula>"P"</formula>
    </cfRule>
    <cfRule type="cellIs" dxfId="1655" priority="1850" stopIfTrue="1" operator="equal">
      <formula>"E"</formula>
    </cfRule>
    <cfRule type="cellIs" dxfId="1654" priority="1851" stopIfTrue="1" operator="equal">
      <formula>"P"</formula>
    </cfRule>
  </conditionalFormatting>
  <conditionalFormatting sqref="AF222">
    <cfRule type="cellIs" dxfId="1653" priority="1844" stopIfTrue="1" operator="equal">
      <formula>"e"</formula>
    </cfRule>
    <cfRule type="cellIs" dxfId="1652" priority="1845" stopIfTrue="1" operator="equal">
      <formula>"p"</formula>
    </cfRule>
    <cfRule type="cellIs" dxfId="1651" priority="1846" stopIfTrue="1" operator="equal">
      <formula>"e"</formula>
    </cfRule>
  </conditionalFormatting>
  <conditionalFormatting sqref="AE222">
    <cfRule type="cellIs" dxfId="1650" priority="1841" stopIfTrue="1" operator="equal">
      <formula>"e"</formula>
    </cfRule>
    <cfRule type="cellIs" dxfId="1649" priority="1842" stopIfTrue="1" operator="equal">
      <formula>"p"</formula>
    </cfRule>
    <cfRule type="cellIs" dxfId="1648" priority="1843" stopIfTrue="1" operator="equal">
      <formula>"e"</formula>
    </cfRule>
  </conditionalFormatting>
  <conditionalFormatting sqref="AR223:AU223">
    <cfRule type="cellIs" dxfId="1647" priority="1839" stopIfTrue="1" operator="equal">
      <formula>"E"</formula>
    </cfRule>
    <cfRule type="cellIs" dxfId="1646" priority="1840" stopIfTrue="1" operator="equal">
      <formula>"P"</formula>
    </cfRule>
  </conditionalFormatting>
  <conditionalFormatting sqref="AR222:AU223">
    <cfRule type="cellIs" dxfId="1645" priority="1831" stopIfTrue="1" operator="equal">
      <formula>"P"</formula>
    </cfRule>
    <cfRule type="cellIs" dxfId="1644" priority="1832" stopIfTrue="1" operator="equal">
      <formula>"E"</formula>
    </cfRule>
    <cfRule type="cellIs" dxfId="1643" priority="1833" stopIfTrue="1" operator="equal">
      <formula>"P"</formula>
    </cfRule>
    <cfRule type="cellIs" dxfId="1642" priority="1834" stopIfTrue="1" operator="equal">
      <formula>"E"</formula>
    </cfRule>
    <cfRule type="cellIs" dxfId="1641" priority="1835" stopIfTrue="1" operator="equal">
      <formula>"P"</formula>
    </cfRule>
  </conditionalFormatting>
  <conditionalFormatting sqref="AR222">
    <cfRule type="cellIs" dxfId="1640" priority="1828" stopIfTrue="1" operator="equal">
      <formula>"e"</formula>
    </cfRule>
    <cfRule type="cellIs" dxfId="1639" priority="1829" stopIfTrue="1" operator="equal">
      <formula>"p"</formula>
    </cfRule>
    <cfRule type="cellIs" dxfId="1638" priority="1830" stopIfTrue="1" operator="equal">
      <formula>"e"</formula>
    </cfRule>
  </conditionalFormatting>
  <conditionalFormatting sqref="AI224:AQ224">
    <cfRule type="cellIs" dxfId="1637" priority="1823" stopIfTrue="1" operator="equal">
      <formula>"e"</formula>
    </cfRule>
    <cfRule type="cellIs" dxfId="1636" priority="1824" stopIfTrue="1" operator="equal">
      <formula>"p"</formula>
    </cfRule>
    <cfRule type="cellIs" dxfId="1635" priority="1825" stopIfTrue="1" operator="equal">
      <formula>"e"</formula>
    </cfRule>
  </conditionalFormatting>
  <conditionalFormatting sqref="AI225:AQ225">
    <cfRule type="cellIs" dxfId="1634" priority="1826" stopIfTrue="1" operator="equal">
      <formula>"E"</formula>
    </cfRule>
    <cfRule type="cellIs" dxfId="1633" priority="1827" stopIfTrue="1" operator="equal">
      <formula>"P"</formula>
    </cfRule>
  </conditionalFormatting>
  <conditionalFormatting sqref="AI224:AQ225">
    <cfRule type="cellIs" dxfId="1632" priority="1818" stopIfTrue="1" operator="equal">
      <formula>"P"</formula>
    </cfRule>
    <cfRule type="cellIs" dxfId="1631" priority="1819" stopIfTrue="1" operator="equal">
      <formula>"E"</formula>
    </cfRule>
    <cfRule type="cellIs" dxfId="1630" priority="1820" stopIfTrue="1" operator="equal">
      <formula>"P"</formula>
    </cfRule>
    <cfRule type="cellIs" dxfId="1629" priority="1821" stopIfTrue="1" operator="equal">
      <formula>"E"</formula>
    </cfRule>
    <cfRule type="cellIs" dxfId="1628" priority="1822" stopIfTrue="1" operator="equal">
      <formula>"P"</formula>
    </cfRule>
  </conditionalFormatting>
  <conditionalFormatting sqref="R224">
    <cfRule type="cellIs" dxfId="1627" priority="1815" stopIfTrue="1" operator="equal">
      <formula>"e"</formula>
    </cfRule>
    <cfRule type="cellIs" dxfId="1626" priority="1816" stopIfTrue="1" operator="equal">
      <formula>"p"</formula>
    </cfRule>
    <cfRule type="cellIs" dxfId="1625" priority="1817" stopIfTrue="1" operator="equal">
      <formula>"e"</formula>
    </cfRule>
  </conditionalFormatting>
  <conditionalFormatting sqref="W224">
    <cfRule type="cellIs" dxfId="1624" priority="1812" stopIfTrue="1" operator="equal">
      <formula>"e"</formula>
    </cfRule>
    <cfRule type="cellIs" dxfId="1623" priority="1813" stopIfTrue="1" operator="equal">
      <formula>"p"</formula>
    </cfRule>
    <cfRule type="cellIs" dxfId="1622" priority="1814" stopIfTrue="1" operator="equal">
      <formula>"e"</formula>
    </cfRule>
  </conditionalFormatting>
  <conditionalFormatting sqref="AA224">
    <cfRule type="cellIs" dxfId="1621" priority="1809" stopIfTrue="1" operator="equal">
      <formula>"e"</formula>
    </cfRule>
    <cfRule type="cellIs" dxfId="1620" priority="1810" stopIfTrue="1" operator="equal">
      <formula>"p"</formula>
    </cfRule>
    <cfRule type="cellIs" dxfId="1619" priority="1811" stopIfTrue="1" operator="equal">
      <formula>"e"</formula>
    </cfRule>
  </conditionalFormatting>
  <conditionalFormatting sqref="O224:Q224">
    <cfRule type="cellIs" dxfId="1618" priority="1806" stopIfTrue="1" operator="equal">
      <formula>"e"</formula>
    </cfRule>
    <cfRule type="cellIs" dxfId="1617" priority="1807" stopIfTrue="1" operator="equal">
      <formula>"p"</formula>
    </cfRule>
    <cfRule type="cellIs" dxfId="1616" priority="1808" stopIfTrue="1" operator="equal">
      <formula>"e"</formula>
    </cfRule>
  </conditionalFormatting>
  <conditionalFormatting sqref="AI224:AL224">
    <cfRule type="cellIs" dxfId="1615" priority="1803" stopIfTrue="1" operator="equal">
      <formula>"e"</formula>
    </cfRule>
    <cfRule type="cellIs" dxfId="1614" priority="1804" stopIfTrue="1" operator="equal">
      <formula>"p"</formula>
    </cfRule>
    <cfRule type="cellIs" dxfId="1613" priority="1805" stopIfTrue="1" operator="equal">
      <formula>"e"</formula>
    </cfRule>
  </conditionalFormatting>
  <conditionalFormatting sqref="AM224:AQ224">
    <cfRule type="cellIs" dxfId="1612" priority="1800" stopIfTrue="1" operator="equal">
      <formula>"e"</formula>
    </cfRule>
    <cfRule type="cellIs" dxfId="1611" priority="1801" stopIfTrue="1" operator="equal">
      <formula>"p"</formula>
    </cfRule>
    <cfRule type="cellIs" dxfId="1610" priority="1802" stopIfTrue="1" operator="equal">
      <formula>"e"</formula>
    </cfRule>
  </conditionalFormatting>
  <conditionalFormatting sqref="AE224:AH224">
    <cfRule type="cellIs" dxfId="1609" priority="1795" stopIfTrue="1" operator="equal">
      <formula>"e"</formula>
    </cfRule>
    <cfRule type="cellIs" dxfId="1608" priority="1796" stopIfTrue="1" operator="equal">
      <formula>"p"</formula>
    </cfRule>
    <cfRule type="cellIs" dxfId="1607" priority="1797" stopIfTrue="1" operator="equal">
      <formula>"e"</formula>
    </cfRule>
  </conditionalFormatting>
  <conditionalFormatting sqref="AE225:AH225">
    <cfRule type="cellIs" dxfId="1606" priority="1798" stopIfTrue="1" operator="equal">
      <formula>"E"</formula>
    </cfRule>
    <cfRule type="cellIs" dxfId="1605" priority="1799" stopIfTrue="1" operator="equal">
      <formula>"P"</formula>
    </cfRule>
  </conditionalFormatting>
  <conditionalFormatting sqref="AE224:AH225">
    <cfRule type="cellIs" dxfId="1604" priority="1790" stopIfTrue="1" operator="equal">
      <formula>"P"</formula>
    </cfRule>
    <cfRule type="cellIs" dxfId="1603" priority="1791" stopIfTrue="1" operator="equal">
      <formula>"E"</formula>
    </cfRule>
    <cfRule type="cellIs" dxfId="1602" priority="1792" stopIfTrue="1" operator="equal">
      <formula>"P"</formula>
    </cfRule>
    <cfRule type="cellIs" dxfId="1601" priority="1793" stopIfTrue="1" operator="equal">
      <formula>"E"</formula>
    </cfRule>
    <cfRule type="cellIs" dxfId="1600" priority="1794" stopIfTrue="1" operator="equal">
      <formula>"P"</formula>
    </cfRule>
  </conditionalFormatting>
  <conditionalFormatting sqref="AF224">
    <cfRule type="cellIs" dxfId="1599" priority="1787" stopIfTrue="1" operator="equal">
      <formula>"e"</formula>
    </cfRule>
    <cfRule type="cellIs" dxfId="1598" priority="1788" stopIfTrue="1" operator="equal">
      <formula>"p"</formula>
    </cfRule>
    <cfRule type="cellIs" dxfId="1597" priority="1789" stopIfTrue="1" operator="equal">
      <formula>"e"</formula>
    </cfRule>
  </conditionalFormatting>
  <conditionalFormatting sqref="AE224">
    <cfRule type="cellIs" dxfId="1596" priority="1784" stopIfTrue="1" operator="equal">
      <formula>"e"</formula>
    </cfRule>
    <cfRule type="cellIs" dxfId="1595" priority="1785" stopIfTrue="1" operator="equal">
      <formula>"p"</formula>
    </cfRule>
    <cfRule type="cellIs" dxfId="1594" priority="1786" stopIfTrue="1" operator="equal">
      <formula>"e"</formula>
    </cfRule>
  </conditionalFormatting>
  <conditionalFormatting sqref="AR224:AU224">
    <cfRule type="cellIs" dxfId="1593" priority="1779" stopIfTrue="1" operator="equal">
      <formula>"e"</formula>
    </cfRule>
    <cfRule type="cellIs" dxfId="1592" priority="1780" stopIfTrue="1" operator="equal">
      <formula>"p"</formula>
    </cfRule>
    <cfRule type="cellIs" dxfId="1591" priority="1781" stopIfTrue="1" operator="equal">
      <formula>"e"</formula>
    </cfRule>
  </conditionalFormatting>
  <conditionalFormatting sqref="AR225:AU225">
    <cfRule type="cellIs" dxfId="1590" priority="1782" stopIfTrue="1" operator="equal">
      <formula>"E"</formula>
    </cfRule>
    <cfRule type="cellIs" dxfId="1589" priority="1783" stopIfTrue="1" operator="equal">
      <formula>"P"</formula>
    </cfRule>
  </conditionalFormatting>
  <conditionalFormatting sqref="AR224:AU225">
    <cfRule type="cellIs" dxfId="1588" priority="1774" stopIfTrue="1" operator="equal">
      <formula>"P"</formula>
    </cfRule>
    <cfRule type="cellIs" dxfId="1587" priority="1775" stopIfTrue="1" operator="equal">
      <formula>"E"</formula>
    </cfRule>
    <cfRule type="cellIs" dxfId="1586" priority="1776" stopIfTrue="1" operator="equal">
      <formula>"P"</formula>
    </cfRule>
    <cfRule type="cellIs" dxfId="1585" priority="1777" stopIfTrue="1" operator="equal">
      <formula>"E"</formula>
    </cfRule>
    <cfRule type="cellIs" dxfId="1584" priority="1778" stopIfTrue="1" operator="equal">
      <formula>"P"</formula>
    </cfRule>
  </conditionalFormatting>
  <conditionalFormatting sqref="AR224">
    <cfRule type="cellIs" dxfId="1583" priority="1771" stopIfTrue="1" operator="equal">
      <formula>"e"</formula>
    </cfRule>
    <cfRule type="cellIs" dxfId="1582" priority="1772" stopIfTrue="1" operator="equal">
      <formula>"p"</formula>
    </cfRule>
    <cfRule type="cellIs" dxfId="1581" priority="1773" stopIfTrue="1" operator="equal">
      <formula>"e"</formula>
    </cfRule>
  </conditionalFormatting>
  <conditionalFormatting sqref="AF228">
    <cfRule type="cellIs" dxfId="1580" priority="1768" stopIfTrue="1" operator="equal">
      <formula>"e"</formula>
    </cfRule>
    <cfRule type="cellIs" dxfId="1579" priority="1769" stopIfTrue="1" operator="equal">
      <formula>"p"</formula>
    </cfRule>
    <cfRule type="cellIs" dxfId="1578" priority="1770" stopIfTrue="1" operator="equal">
      <formula>"e"</formula>
    </cfRule>
  </conditionalFormatting>
  <conditionalFormatting sqref="AF228">
    <cfRule type="cellIs" dxfId="1577" priority="1763" stopIfTrue="1" operator="equal">
      <formula>"P"</formula>
    </cfRule>
    <cfRule type="cellIs" dxfId="1576" priority="1764" stopIfTrue="1" operator="equal">
      <formula>"E"</formula>
    </cfRule>
    <cfRule type="cellIs" dxfId="1575" priority="1765" stopIfTrue="1" operator="equal">
      <formula>"P"</formula>
    </cfRule>
    <cfRule type="cellIs" dxfId="1574" priority="1766" stopIfTrue="1" operator="equal">
      <formula>"E"</formula>
    </cfRule>
    <cfRule type="cellIs" dxfId="1573" priority="1767" stopIfTrue="1" operator="equal">
      <formula>"P"</formula>
    </cfRule>
  </conditionalFormatting>
  <conditionalFormatting sqref="X227">
    <cfRule type="cellIs" dxfId="1572" priority="1756" stopIfTrue="1" operator="equal">
      <formula>"P"</formula>
    </cfRule>
    <cfRule type="cellIs" dxfId="1571" priority="1757" stopIfTrue="1" operator="equal">
      <formula>"E"</formula>
    </cfRule>
    <cfRule type="cellIs" dxfId="1570" priority="1758" stopIfTrue="1" operator="equal">
      <formula>"P"</formula>
    </cfRule>
    <cfRule type="cellIs" dxfId="1569" priority="1759" stopIfTrue="1" operator="equal">
      <formula>"E"</formula>
    </cfRule>
    <cfRule type="cellIs" dxfId="1568" priority="1760" stopIfTrue="1" operator="equal">
      <formula>"P"</formula>
    </cfRule>
  </conditionalFormatting>
  <conditionalFormatting sqref="X227">
    <cfRule type="cellIs" dxfId="1567" priority="1761" stopIfTrue="1" operator="equal">
      <formula>"E"</formula>
    </cfRule>
    <cfRule type="cellIs" dxfId="1566" priority="1762" stopIfTrue="1" operator="equal">
      <formula>"P"</formula>
    </cfRule>
  </conditionalFormatting>
  <conditionalFormatting sqref="BA228:BL228 BA222:BL222 BA224:BL224">
    <cfRule type="cellIs" dxfId="1565" priority="1751" stopIfTrue="1" operator="equal">
      <formula>"e"</formula>
    </cfRule>
    <cfRule type="cellIs" dxfId="1564" priority="1752" stopIfTrue="1" operator="equal">
      <formula>"p"</formula>
    </cfRule>
    <cfRule type="cellIs" dxfId="1563" priority="1753" stopIfTrue="1" operator="equal">
      <formula>"e"</formula>
    </cfRule>
  </conditionalFormatting>
  <conditionalFormatting sqref="BA227:BL227 BA223:BL223 BA225:BL225">
    <cfRule type="cellIs" dxfId="1562" priority="1754" stopIfTrue="1" operator="equal">
      <formula>"E"</formula>
    </cfRule>
    <cfRule type="cellIs" dxfId="1561" priority="1755" stopIfTrue="1" operator="equal">
      <formula>"P"</formula>
    </cfRule>
  </conditionalFormatting>
  <conditionalFormatting sqref="BA222:BL225 BA227:BL228">
    <cfRule type="cellIs" dxfId="1560" priority="1746" stopIfTrue="1" operator="equal">
      <formula>"P"</formula>
    </cfRule>
    <cfRule type="cellIs" dxfId="1559" priority="1747" stopIfTrue="1" operator="equal">
      <formula>"E"</formula>
    </cfRule>
    <cfRule type="cellIs" dxfId="1558" priority="1748" stopIfTrue="1" operator="equal">
      <formula>"P"</formula>
    </cfRule>
    <cfRule type="cellIs" dxfId="1557" priority="1749" stopIfTrue="1" operator="equal">
      <formula>"E"</formula>
    </cfRule>
    <cfRule type="cellIs" dxfId="1556" priority="1750" stopIfTrue="1" operator="equal">
      <formula>"P"</formula>
    </cfRule>
  </conditionalFormatting>
  <conditionalFormatting sqref="AW228:AZ228">
    <cfRule type="cellIs" dxfId="1555" priority="1743" stopIfTrue="1" operator="equal">
      <formula>"e"</formula>
    </cfRule>
    <cfRule type="cellIs" dxfId="1554" priority="1744" stopIfTrue="1" operator="equal">
      <formula>"p"</formula>
    </cfRule>
    <cfRule type="cellIs" dxfId="1553" priority="1745" stopIfTrue="1" operator="equal">
      <formula>"e"</formula>
    </cfRule>
  </conditionalFormatting>
  <conditionalFormatting sqref="AW228:AZ228">
    <cfRule type="cellIs" dxfId="1552" priority="1738" stopIfTrue="1" operator="equal">
      <formula>"P"</formula>
    </cfRule>
    <cfRule type="cellIs" dxfId="1551" priority="1739" stopIfTrue="1" operator="equal">
      <formula>"E"</formula>
    </cfRule>
    <cfRule type="cellIs" dxfId="1550" priority="1740" stopIfTrue="1" operator="equal">
      <formula>"P"</formula>
    </cfRule>
    <cfRule type="cellIs" dxfId="1549" priority="1741" stopIfTrue="1" operator="equal">
      <formula>"E"</formula>
    </cfRule>
    <cfRule type="cellIs" dxfId="1548" priority="1742" stopIfTrue="1" operator="equal">
      <formula>"P"</formula>
    </cfRule>
  </conditionalFormatting>
  <conditionalFormatting sqref="AW227:AZ227">
    <cfRule type="cellIs" dxfId="1547" priority="1736" stopIfTrue="1" operator="equal">
      <formula>"E"</formula>
    </cfRule>
    <cfRule type="cellIs" dxfId="1546" priority="1737" stopIfTrue="1" operator="equal">
      <formula>"P"</formula>
    </cfRule>
  </conditionalFormatting>
  <conditionalFormatting sqref="AW227:AZ227">
    <cfRule type="cellIs" dxfId="1545" priority="1731" stopIfTrue="1" operator="equal">
      <formula>"P"</formula>
    </cfRule>
    <cfRule type="cellIs" dxfId="1544" priority="1732" stopIfTrue="1" operator="equal">
      <formula>"E"</formula>
    </cfRule>
    <cfRule type="cellIs" dxfId="1543" priority="1733" stopIfTrue="1" operator="equal">
      <formula>"P"</formula>
    </cfRule>
    <cfRule type="cellIs" dxfId="1542" priority="1734" stopIfTrue="1" operator="equal">
      <formula>"E"</formula>
    </cfRule>
    <cfRule type="cellIs" dxfId="1541" priority="1735" stopIfTrue="1" operator="equal">
      <formula>"P"</formula>
    </cfRule>
  </conditionalFormatting>
  <conditionalFormatting sqref="AW227">
    <cfRule type="cellIs" dxfId="1540" priority="1729" stopIfTrue="1" operator="equal">
      <formula>"E"</formula>
    </cfRule>
    <cfRule type="cellIs" dxfId="1539" priority="1730" stopIfTrue="1" operator="equal">
      <formula>"P"</formula>
    </cfRule>
  </conditionalFormatting>
  <conditionalFormatting sqref="AX227">
    <cfRule type="cellIs" dxfId="1538" priority="1727" stopIfTrue="1" operator="equal">
      <formula>"E"</formula>
    </cfRule>
    <cfRule type="cellIs" dxfId="1537" priority="1728" stopIfTrue="1" operator="equal">
      <formula>"P"</formula>
    </cfRule>
  </conditionalFormatting>
  <conditionalFormatting sqref="BG222">
    <cfRule type="cellIs" dxfId="1536" priority="1724" stopIfTrue="1" operator="equal">
      <formula>"e"</formula>
    </cfRule>
    <cfRule type="cellIs" dxfId="1535" priority="1725" stopIfTrue="1" operator="equal">
      <formula>"p"</formula>
    </cfRule>
    <cfRule type="cellIs" dxfId="1534" priority="1726" stopIfTrue="1" operator="equal">
      <formula>"e"</formula>
    </cfRule>
  </conditionalFormatting>
  <conditionalFormatting sqref="BJ222">
    <cfRule type="cellIs" dxfId="1533" priority="1721" stopIfTrue="1" operator="equal">
      <formula>"e"</formula>
    </cfRule>
    <cfRule type="cellIs" dxfId="1532" priority="1722" stopIfTrue="1" operator="equal">
      <formula>"p"</formula>
    </cfRule>
    <cfRule type="cellIs" dxfId="1531" priority="1723" stopIfTrue="1" operator="equal">
      <formula>"e"</formula>
    </cfRule>
  </conditionalFormatting>
  <conditionalFormatting sqref="AW222:AZ222">
    <cfRule type="cellIs" dxfId="1530" priority="1716" stopIfTrue="1" operator="equal">
      <formula>"e"</formula>
    </cfRule>
    <cfRule type="cellIs" dxfId="1529" priority="1717" stopIfTrue="1" operator="equal">
      <formula>"p"</formula>
    </cfRule>
    <cfRule type="cellIs" dxfId="1528" priority="1718" stopIfTrue="1" operator="equal">
      <formula>"e"</formula>
    </cfRule>
  </conditionalFormatting>
  <conditionalFormatting sqref="AW223:AZ223">
    <cfRule type="cellIs" dxfId="1527" priority="1719" stopIfTrue="1" operator="equal">
      <formula>"E"</formula>
    </cfRule>
    <cfRule type="cellIs" dxfId="1526" priority="1720" stopIfTrue="1" operator="equal">
      <formula>"P"</formula>
    </cfRule>
  </conditionalFormatting>
  <conditionalFormatting sqref="AW222:AZ223">
    <cfRule type="cellIs" dxfId="1525" priority="1711" stopIfTrue="1" operator="equal">
      <formula>"P"</formula>
    </cfRule>
    <cfRule type="cellIs" dxfId="1524" priority="1712" stopIfTrue="1" operator="equal">
      <formula>"E"</formula>
    </cfRule>
    <cfRule type="cellIs" dxfId="1523" priority="1713" stopIfTrue="1" operator="equal">
      <formula>"P"</formula>
    </cfRule>
    <cfRule type="cellIs" dxfId="1522" priority="1714" stopIfTrue="1" operator="equal">
      <formula>"E"</formula>
    </cfRule>
    <cfRule type="cellIs" dxfId="1521" priority="1715" stopIfTrue="1" operator="equal">
      <formula>"P"</formula>
    </cfRule>
  </conditionalFormatting>
  <conditionalFormatting sqref="AW222">
    <cfRule type="cellIs" dxfId="1520" priority="1708" stopIfTrue="1" operator="equal">
      <formula>"e"</formula>
    </cfRule>
    <cfRule type="cellIs" dxfId="1519" priority="1709" stopIfTrue="1" operator="equal">
      <formula>"p"</formula>
    </cfRule>
    <cfRule type="cellIs" dxfId="1518" priority="1710" stopIfTrue="1" operator="equal">
      <formula>"e"</formula>
    </cfRule>
  </conditionalFormatting>
  <conditionalFormatting sqref="AW223">
    <cfRule type="cellIs" dxfId="1517" priority="1706" stopIfTrue="1" operator="equal">
      <formula>"E"</formula>
    </cfRule>
    <cfRule type="cellIs" dxfId="1516" priority="1707" stopIfTrue="1" operator="equal">
      <formula>"P"</formula>
    </cfRule>
  </conditionalFormatting>
  <conditionalFormatting sqref="AX223">
    <cfRule type="cellIs" dxfId="1515" priority="1704" stopIfTrue="1" operator="equal">
      <formula>"E"</formula>
    </cfRule>
    <cfRule type="cellIs" dxfId="1514" priority="1705" stopIfTrue="1" operator="equal">
      <formula>"P"</formula>
    </cfRule>
  </conditionalFormatting>
  <conditionalFormatting sqref="BG224">
    <cfRule type="cellIs" dxfId="1513" priority="1701" stopIfTrue="1" operator="equal">
      <formula>"e"</formula>
    </cfRule>
    <cfRule type="cellIs" dxfId="1512" priority="1702" stopIfTrue="1" operator="equal">
      <formula>"p"</formula>
    </cfRule>
    <cfRule type="cellIs" dxfId="1511" priority="1703" stopIfTrue="1" operator="equal">
      <formula>"e"</formula>
    </cfRule>
  </conditionalFormatting>
  <conditionalFormatting sqref="BJ224">
    <cfRule type="cellIs" dxfId="1510" priority="1698" stopIfTrue="1" operator="equal">
      <formula>"e"</formula>
    </cfRule>
    <cfRule type="cellIs" dxfId="1509" priority="1699" stopIfTrue="1" operator="equal">
      <formula>"p"</formula>
    </cfRule>
    <cfRule type="cellIs" dxfId="1508" priority="1700" stopIfTrue="1" operator="equal">
      <formula>"e"</formula>
    </cfRule>
  </conditionalFormatting>
  <conditionalFormatting sqref="AW224:AZ224">
    <cfRule type="cellIs" dxfId="1507" priority="1693" stopIfTrue="1" operator="equal">
      <formula>"e"</formula>
    </cfRule>
    <cfRule type="cellIs" dxfId="1506" priority="1694" stopIfTrue="1" operator="equal">
      <formula>"p"</formula>
    </cfRule>
    <cfRule type="cellIs" dxfId="1505" priority="1695" stopIfTrue="1" operator="equal">
      <formula>"e"</formula>
    </cfRule>
  </conditionalFormatting>
  <conditionalFormatting sqref="AW225:AZ225">
    <cfRule type="cellIs" dxfId="1504" priority="1696" stopIfTrue="1" operator="equal">
      <formula>"E"</formula>
    </cfRule>
    <cfRule type="cellIs" dxfId="1503" priority="1697" stopIfTrue="1" operator="equal">
      <formula>"P"</formula>
    </cfRule>
  </conditionalFormatting>
  <conditionalFormatting sqref="AW224:AZ225">
    <cfRule type="cellIs" dxfId="1502" priority="1688" stopIfTrue="1" operator="equal">
      <formula>"P"</formula>
    </cfRule>
    <cfRule type="cellIs" dxfId="1501" priority="1689" stopIfTrue="1" operator="equal">
      <formula>"E"</formula>
    </cfRule>
    <cfRule type="cellIs" dxfId="1500" priority="1690" stopIfTrue="1" operator="equal">
      <formula>"P"</formula>
    </cfRule>
    <cfRule type="cellIs" dxfId="1499" priority="1691" stopIfTrue="1" operator="equal">
      <formula>"E"</formula>
    </cfRule>
    <cfRule type="cellIs" dxfId="1498" priority="1692" stopIfTrue="1" operator="equal">
      <formula>"P"</formula>
    </cfRule>
  </conditionalFormatting>
  <conditionalFormatting sqref="AW224">
    <cfRule type="cellIs" dxfId="1497" priority="1685" stopIfTrue="1" operator="equal">
      <formula>"e"</formula>
    </cfRule>
    <cfRule type="cellIs" dxfId="1496" priority="1686" stopIfTrue="1" operator="equal">
      <formula>"p"</formula>
    </cfRule>
    <cfRule type="cellIs" dxfId="1495" priority="1687" stopIfTrue="1" operator="equal">
      <formula>"e"</formula>
    </cfRule>
  </conditionalFormatting>
  <conditionalFormatting sqref="AW225">
    <cfRule type="cellIs" dxfId="1494" priority="1683" stopIfTrue="1" operator="equal">
      <formula>"E"</formula>
    </cfRule>
    <cfRule type="cellIs" dxfId="1493" priority="1684" stopIfTrue="1" operator="equal">
      <formula>"P"</formula>
    </cfRule>
  </conditionalFormatting>
  <conditionalFormatting sqref="AX225">
    <cfRule type="cellIs" dxfId="1492" priority="1681" stopIfTrue="1" operator="equal">
      <formula>"E"</formula>
    </cfRule>
    <cfRule type="cellIs" dxfId="1491" priority="1682" stopIfTrue="1" operator="equal">
      <formula>"P"</formula>
    </cfRule>
  </conditionalFormatting>
  <conditionalFormatting sqref="O226:AF226 BD226:BL226 AK226:AU226">
    <cfRule type="cellIs" dxfId="1490" priority="1678" stopIfTrue="1" operator="equal">
      <formula>"e"</formula>
    </cfRule>
    <cfRule type="cellIs" dxfId="1489" priority="1679" stopIfTrue="1" operator="equal">
      <formula>"p"</formula>
    </cfRule>
    <cfRule type="cellIs" dxfId="1488" priority="1680" stopIfTrue="1" operator="equal">
      <formula>"e"</formula>
    </cfRule>
  </conditionalFormatting>
  <conditionalFormatting sqref="BD226:BL226 O226:AF226 AK226:AU226">
    <cfRule type="cellIs" dxfId="1487" priority="1673" stopIfTrue="1" operator="equal">
      <formula>"P"</formula>
    </cfRule>
    <cfRule type="cellIs" dxfId="1486" priority="1674" stopIfTrue="1" operator="equal">
      <formula>"E"</formula>
    </cfRule>
    <cfRule type="cellIs" dxfId="1485" priority="1675" stopIfTrue="1" operator="equal">
      <formula>"P"</formula>
    </cfRule>
    <cfRule type="cellIs" dxfId="1484" priority="1676" stopIfTrue="1" operator="equal">
      <formula>"E"</formula>
    </cfRule>
    <cfRule type="cellIs" dxfId="1483" priority="1677" stopIfTrue="1" operator="equal">
      <formula>"P"</formula>
    </cfRule>
  </conditionalFormatting>
  <conditionalFormatting sqref="AK226">
    <cfRule type="cellIs" dxfId="1482" priority="1670" stopIfTrue="1" operator="equal">
      <formula>"e"</formula>
    </cfRule>
    <cfRule type="cellIs" dxfId="1481" priority="1671" stopIfTrue="1" operator="equal">
      <formula>"p"</formula>
    </cfRule>
    <cfRule type="cellIs" dxfId="1480" priority="1672" stopIfTrue="1" operator="equal">
      <formula>"e"</formula>
    </cfRule>
  </conditionalFormatting>
  <conditionalFormatting sqref="AG226 AI226:AJ226">
    <cfRule type="cellIs" dxfId="1479" priority="1667" stopIfTrue="1" operator="equal">
      <formula>"e"</formula>
    </cfRule>
    <cfRule type="cellIs" dxfId="1478" priority="1668" stopIfTrue="1" operator="equal">
      <formula>"p"</formula>
    </cfRule>
    <cfRule type="cellIs" dxfId="1477" priority="1669" stopIfTrue="1" operator="equal">
      <formula>"e"</formula>
    </cfRule>
  </conditionalFormatting>
  <conditionalFormatting sqref="AG226 AI226:AJ226">
    <cfRule type="cellIs" dxfId="1476" priority="1662" stopIfTrue="1" operator="equal">
      <formula>"P"</formula>
    </cfRule>
    <cfRule type="cellIs" dxfId="1475" priority="1663" stopIfTrue="1" operator="equal">
      <formula>"E"</formula>
    </cfRule>
    <cfRule type="cellIs" dxfId="1474" priority="1664" stopIfTrue="1" operator="equal">
      <formula>"P"</formula>
    </cfRule>
    <cfRule type="cellIs" dxfId="1473" priority="1665" stopIfTrue="1" operator="equal">
      <formula>"E"</formula>
    </cfRule>
    <cfRule type="cellIs" dxfId="1472" priority="1666" stopIfTrue="1" operator="equal">
      <formula>"P"</formula>
    </cfRule>
  </conditionalFormatting>
  <conditionalFormatting sqref="AV226:BC226">
    <cfRule type="cellIs" dxfId="1471" priority="1659" stopIfTrue="1" operator="equal">
      <formula>"e"</formula>
    </cfRule>
    <cfRule type="cellIs" dxfId="1470" priority="1660" stopIfTrue="1" operator="equal">
      <formula>"p"</formula>
    </cfRule>
    <cfRule type="cellIs" dxfId="1469" priority="1661" stopIfTrue="1" operator="equal">
      <formula>"e"</formula>
    </cfRule>
  </conditionalFormatting>
  <conditionalFormatting sqref="AV226:BC226">
    <cfRule type="cellIs" dxfId="1468" priority="1654" stopIfTrue="1" operator="equal">
      <formula>"P"</formula>
    </cfRule>
    <cfRule type="cellIs" dxfId="1467" priority="1655" stopIfTrue="1" operator="equal">
      <formula>"E"</formula>
    </cfRule>
    <cfRule type="cellIs" dxfId="1466" priority="1656" stopIfTrue="1" operator="equal">
      <formula>"P"</formula>
    </cfRule>
    <cfRule type="cellIs" dxfId="1465" priority="1657" stopIfTrue="1" operator="equal">
      <formula>"E"</formula>
    </cfRule>
    <cfRule type="cellIs" dxfId="1464" priority="1658" stopIfTrue="1" operator="equal">
      <formula>"P"</formula>
    </cfRule>
  </conditionalFormatting>
  <conditionalFormatting sqref="AH226">
    <cfRule type="cellIs" dxfId="1463" priority="1643" stopIfTrue="1" operator="equal">
      <formula>"e"</formula>
    </cfRule>
    <cfRule type="cellIs" dxfId="1462" priority="1644" stopIfTrue="1" operator="equal">
      <formula>"p"</formula>
    </cfRule>
    <cfRule type="cellIs" dxfId="1461" priority="1645" stopIfTrue="1" operator="equal">
      <formula>"e"</formula>
    </cfRule>
  </conditionalFormatting>
  <conditionalFormatting sqref="AH226">
    <cfRule type="cellIs" dxfId="1460" priority="1638" stopIfTrue="1" operator="equal">
      <formula>"P"</formula>
    </cfRule>
    <cfRule type="cellIs" dxfId="1459" priority="1639" stopIfTrue="1" operator="equal">
      <formula>"E"</formula>
    </cfRule>
    <cfRule type="cellIs" dxfId="1458" priority="1640" stopIfTrue="1" operator="equal">
      <formula>"P"</formula>
    </cfRule>
    <cfRule type="cellIs" dxfId="1457" priority="1641" stopIfTrue="1" operator="equal">
      <formula>"E"</formula>
    </cfRule>
    <cfRule type="cellIs" dxfId="1456" priority="1642" stopIfTrue="1" operator="equal">
      <formula>"P"</formula>
    </cfRule>
  </conditionalFormatting>
  <conditionalFormatting sqref="O203:S203 W203 R205:S205 W205 AA205 AF205 R207:S207 U207 W207 Y207:Z207 AE207:AG207 AI207 AK207 AO207:AP207 AR207:AT207 AX207:AY207 O209:S209">
    <cfRule type="cellIs" dxfId="1455" priority="1625" stopIfTrue="1" operator="equal">
      <formula>"P"</formula>
    </cfRule>
  </conditionalFormatting>
  <conditionalFormatting sqref="O203:S203 W203 R205:S205 W205 AA205 AF205 R207:S207 U207 W207 Y207:Z207 AI207 AK207 AO207:AP207 AR207:AT207 AX207:AY207 O209:S209">
    <cfRule type="cellIs" dxfId="1454" priority="1624" stopIfTrue="1" operator="equal">
      <formula>"E"</formula>
    </cfRule>
  </conditionalFormatting>
  <conditionalFormatting sqref="O214:Y214">
    <cfRule type="cellIs" dxfId="1453" priority="1599" stopIfTrue="1" operator="equal">
      <formula>"P"</formula>
    </cfRule>
    <cfRule type="cellIs" dxfId="1452" priority="1600" stopIfTrue="1" operator="equal">
      <formula>"E"</formula>
    </cfRule>
    <cfRule type="cellIs" dxfId="1451" priority="1601" stopIfTrue="1" operator="equal">
      <formula>"P"</formula>
    </cfRule>
    <cfRule type="cellIs" dxfId="1450" priority="1602" stopIfTrue="1" operator="equal">
      <formula>"E"</formula>
    </cfRule>
    <cfRule type="cellIs" dxfId="1449" priority="1603" stopIfTrue="1" operator="equal">
      <formula>"P"</formula>
    </cfRule>
  </conditionalFormatting>
  <conditionalFormatting sqref="O200:S201 W200:W201 Q211:AP211 AR211:BL211 O211:P213 Q212:BL213 O215:AL215 AN215:BL215">
    <cfRule type="cellIs" dxfId="1448" priority="1637" stopIfTrue="1" operator="equal">
      <formula>"P"</formula>
    </cfRule>
  </conditionalFormatting>
  <conditionalFormatting sqref="O200:S201 W200:W201 Q211:AP211 AR211:BL211 O211:P213 Q212:BL213 O215:AL215 AN215:BL215">
    <cfRule type="cellIs" dxfId="1447" priority="1636" stopIfTrue="1" operator="equal">
      <formula>"E"</formula>
    </cfRule>
  </conditionalFormatting>
  <conditionalFormatting sqref="R214:S214 W214">
    <cfRule type="cellIs" dxfId="1446" priority="1604" stopIfTrue="1" operator="equal">
      <formula>"E"</formula>
    </cfRule>
    <cfRule type="cellIs" dxfId="1445" priority="1605" stopIfTrue="1" operator="equal">
      <formula>"P"</formula>
    </cfRule>
  </conditionalFormatting>
  <conditionalFormatting sqref="Z214:AA214 AC214:AJ214">
    <cfRule type="cellIs" dxfId="1444" priority="1592" stopIfTrue="1" operator="equal">
      <formula>"P"</formula>
    </cfRule>
    <cfRule type="cellIs" dxfId="1443" priority="1593" stopIfTrue="1" operator="equal">
      <formula>"E"</formula>
    </cfRule>
    <cfRule type="cellIs" dxfId="1442" priority="1594" stopIfTrue="1" operator="equal">
      <formula>"P"</formula>
    </cfRule>
    <cfRule type="cellIs" dxfId="1441" priority="1595" stopIfTrue="1" operator="equal">
      <formula>"E"</formula>
    </cfRule>
    <cfRule type="cellIs" dxfId="1440" priority="1596" stopIfTrue="1" operator="equal">
      <formula>"P"</formula>
    </cfRule>
    <cfRule type="cellIs" dxfId="1439" priority="1597" stopIfTrue="1" operator="equal">
      <formula>"E"</formula>
    </cfRule>
    <cfRule type="cellIs" dxfId="1438" priority="1598" stopIfTrue="1" operator="equal">
      <formula>"P"</formula>
    </cfRule>
  </conditionalFormatting>
  <conditionalFormatting sqref="AB209">
    <cfRule type="cellIs" dxfId="1437" priority="1569" stopIfTrue="1" operator="equal">
      <formula>"P"</formula>
    </cfRule>
    <cfRule type="cellIs" dxfId="1436" priority="1570" stopIfTrue="1" operator="equal">
      <formula>"E"</formula>
    </cfRule>
    <cfRule type="cellIs" dxfId="1435" priority="1571" stopIfTrue="1" operator="equal">
      <formula>"P"</formula>
    </cfRule>
    <cfRule type="cellIs" dxfId="1434" priority="1572" stopIfTrue="1" operator="equal">
      <formula>"E"</formula>
    </cfRule>
    <cfRule type="cellIs" dxfId="1433" priority="1573" stopIfTrue="1" operator="equal">
      <formula>"P"</formula>
    </cfRule>
  </conditionalFormatting>
  <conditionalFormatting sqref="AB214">
    <cfRule type="cellIs" dxfId="1432" priority="1525" stopIfTrue="1" operator="equal">
      <formula>"E"</formula>
    </cfRule>
    <cfRule type="cellIs" dxfId="1431" priority="1526" stopIfTrue="1" operator="equal">
      <formula>"P"</formula>
    </cfRule>
  </conditionalFormatting>
  <conditionalFormatting sqref="AD207">
    <cfRule type="cellIs" dxfId="1430" priority="1575" stopIfTrue="1" operator="equal">
      <formula>"P"</formula>
    </cfRule>
    <cfRule type="cellIs" dxfId="1429" priority="1576" stopIfTrue="1" operator="equal">
      <formula>"P"</formula>
    </cfRule>
    <cfRule type="cellIs" dxfId="1428" priority="1577" stopIfTrue="1" operator="equal">
      <formula>"E"</formula>
    </cfRule>
    <cfRule type="cellIs" dxfId="1427" priority="1578" stopIfTrue="1" operator="equal">
      <formula>"P"</formula>
    </cfRule>
    <cfRule type="cellIs" dxfId="1426" priority="1579" stopIfTrue="1" operator="equal">
      <formula>"E"</formula>
    </cfRule>
    <cfRule type="cellIs" dxfId="1425" priority="1580" stopIfTrue="1" operator="equal">
      <formula>"P"</formula>
    </cfRule>
  </conditionalFormatting>
  <conditionalFormatting sqref="AD207:AG207">
    <cfRule type="cellIs" dxfId="1424" priority="1574" stopIfTrue="1" operator="equal">
      <formula>"E"</formula>
    </cfRule>
  </conditionalFormatting>
  <conditionalFormatting sqref="AF202:AI202">
    <cfRule type="cellIs" dxfId="1423" priority="1527" stopIfTrue="1" operator="equal">
      <formula>"P"</formula>
    </cfRule>
    <cfRule type="cellIs" dxfId="1422" priority="1528" stopIfTrue="1" operator="equal">
      <formula>"E"</formula>
    </cfRule>
    <cfRule type="cellIs" dxfId="1421" priority="1529" stopIfTrue="1" operator="equal">
      <formula>"P"</formula>
    </cfRule>
    <cfRule type="cellIs" dxfId="1420" priority="1530" stopIfTrue="1" operator="equal">
      <formula>"E"</formula>
    </cfRule>
    <cfRule type="cellIs" dxfId="1419" priority="1531" stopIfTrue="1" operator="equal">
      <formula>"P"</formula>
    </cfRule>
    <cfRule type="cellIs" dxfId="1418" priority="1532" stopIfTrue="1" operator="equal">
      <formula>"e"</formula>
    </cfRule>
    <cfRule type="cellIs" dxfId="1417" priority="1533" stopIfTrue="1" operator="equal">
      <formula>"p"</formula>
    </cfRule>
    <cfRule type="cellIs" dxfId="1416" priority="1534" stopIfTrue="1" operator="equal">
      <formula>"e"</formula>
    </cfRule>
  </conditionalFormatting>
  <conditionalFormatting sqref="BG214:BI214 AC202:AE202 BK214:BL214 AA202 AL202:BL202 O204:Q204 O208:Q208 O202:V202 O210:BL210 O206:BL206 S204:BL204">
    <cfRule type="cellIs" dxfId="1415" priority="1633" stopIfTrue="1" operator="equal">
      <formula>"e"</formula>
    </cfRule>
    <cfRule type="cellIs" dxfId="1414" priority="1634" stopIfTrue="1" operator="equal">
      <formula>"p"</formula>
    </cfRule>
    <cfRule type="cellIs" dxfId="1413" priority="1635" stopIfTrue="1" operator="equal">
      <formula>"e"</formula>
    </cfRule>
  </conditionalFormatting>
  <conditionalFormatting sqref="AK202">
    <cfRule type="cellIs" dxfId="1412" priority="1606" stopIfTrue="1" operator="equal">
      <formula>"P"</formula>
    </cfRule>
    <cfRule type="cellIs" dxfId="1411" priority="1607" stopIfTrue="1" operator="equal">
      <formula>"E"</formula>
    </cfRule>
    <cfRule type="cellIs" dxfId="1410" priority="1608" stopIfTrue="1" operator="equal">
      <formula>"P"</formula>
    </cfRule>
    <cfRule type="cellIs" dxfId="1409" priority="1609" stopIfTrue="1" operator="equal">
      <formula>"E"</formula>
    </cfRule>
    <cfRule type="cellIs" dxfId="1408" priority="1610" stopIfTrue="1" operator="equal">
      <formula>"P"</formula>
    </cfRule>
    <cfRule type="cellIs" dxfId="1407" priority="1611" stopIfTrue="1" operator="equal">
      <formula>"e"</formula>
    </cfRule>
    <cfRule type="cellIs" dxfId="1406" priority="1612" stopIfTrue="1" operator="equal">
      <formula>"p"</formula>
    </cfRule>
    <cfRule type="cellIs" dxfId="1405" priority="1613" stopIfTrue="1" operator="equal">
      <formula>"e"</formula>
    </cfRule>
  </conditionalFormatting>
  <conditionalFormatting sqref="AK203:AL203">
    <cfRule type="cellIs" dxfId="1404" priority="1564" stopIfTrue="1" operator="equal">
      <formula>"P"</formula>
    </cfRule>
    <cfRule type="cellIs" dxfId="1403" priority="1565" stopIfTrue="1" operator="equal">
      <formula>"E"</formula>
    </cfRule>
    <cfRule type="cellIs" dxfId="1402" priority="1566" stopIfTrue="1" operator="equal">
      <formula>"P"</formula>
    </cfRule>
    <cfRule type="cellIs" dxfId="1401" priority="1567" stopIfTrue="1" operator="equal">
      <formula>"E"</formula>
    </cfRule>
    <cfRule type="cellIs" dxfId="1400" priority="1568" stopIfTrue="1" operator="equal">
      <formula>"P"</formula>
    </cfRule>
  </conditionalFormatting>
  <conditionalFormatting sqref="AK214:AZ214">
    <cfRule type="cellIs" dxfId="1399" priority="1583" stopIfTrue="1" operator="equal">
      <formula>"E"</formula>
    </cfRule>
    <cfRule type="cellIs" dxfId="1398" priority="1584" stopIfTrue="1" operator="equal">
      <formula>"P"</formula>
    </cfRule>
  </conditionalFormatting>
  <conditionalFormatting sqref="AL207">
    <cfRule type="cellIs" dxfId="1397" priority="1559" stopIfTrue="1" operator="equal">
      <formula>"P"</formula>
    </cfRule>
    <cfRule type="cellIs" dxfId="1396" priority="1560" stopIfTrue="1" operator="equal">
      <formula>"E"</formula>
    </cfRule>
    <cfRule type="cellIs" dxfId="1395" priority="1561" stopIfTrue="1" operator="equal">
      <formula>"P"</formula>
    </cfRule>
    <cfRule type="cellIs" dxfId="1394" priority="1562" stopIfTrue="1" operator="equal">
      <formula>"E"</formula>
    </cfRule>
    <cfRule type="cellIs" dxfId="1393" priority="1563" stopIfTrue="1" operator="equal">
      <formula>"P"</formula>
    </cfRule>
  </conditionalFormatting>
  <conditionalFormatting sqref="AM215">
    <cfRule type="cellIs" dxfId="1392" priority="1552" stopIfTrue="1" operator="equal">
      <formula>"P"</formula>
    </cfRule>
    <cfRule type="cellIs" dxfId="1391" priority="1553" stopIfTrue="1" operator="equal">
      <formula>"E"</formula>
    </cfRule>
    <cfRule type="cellIs" dxfId="1390" priority="1554" stopIfTrue="1" operator="equal">
      <formula>"P"</formula>
    </cfRule>
    <cfRule type="cellIs" dxfId="1389" priority="1555" stopIfTrue="1" operator="equal">
      <formula>"E"</formula>
    </cfRule>
    <cfRule type="cellIs" dxfId="1388" priority="1556" stopIfTrue="1" operator="equal">
      <formula>"P"</formula>
    </cfRule>
    <cfRule type="cellIs" dxfId="1387" priority="1557" stopIfTrue="1" operator="equal">
      <formula>"E"</formula>
    </cfRule>
    <cfRule type="cellIs" dxfId="1386" priority="1558" stopIfTrue="1" operator="equal">
      <formula>"P"</formula>
    </cfRule>
  </conditionalFormatting>
  <conditionalFormatting sqref="AC202:AE202 BG214:BI214 BK214:BL214 AA202 AE207:AK207 AC209:AN209 AM207:AP207 BA202:BL213 AM203:AV203 AL202:AZ202 AR207:AZ207 AQ209:AZ209 AR211:AZ211 AN215:BL215 Q200:BL201 Q212:AZ213 Q205:AZ206 Q210:AZ210 Q211:AP211 Q209:AA209 Q207:AC207 Q202:V202 Q208 Q204 Q203:AJ203 O215:AL215 O200:P213 S204:AZ204">
    <cfRule type="cellIs" dxfId="1385" priority="1628" stopIfTrue="1" operator="equal">
      <formula>"P"</formula>
    </cfRule>
    <cfRule type="cellIs" dxfId="1384" priority="1629" stopIfTrue="1" operator="equal">
      <formula>"E"</formula>
    </cfRule>
    <cfRule type="cellIs" dxfId="1383" priority="1630" stopIfTrue="1" operator="equal">
      <formula>"P"</formula>
    </cfRule>
    <cfRule type="cellIs" dxfId="1382" priority="1631" stopIfTrue="1" operator="equal">
      <formula>"E"</formula>
    </cfRule>
    <cfRule type="cellIs" dxfId="1381" priority="1632" stopIfTrue="1" operator="equal">
      <formula>"P"</formula>
    </cfRule>
  </conditionalFormatting>
  <conditionalFormatting sqref="AO209:AP209">
    <cfRule type="cellIs" dxfId="1380" priority="1542" stopIfTrue="1" operator="equal">
      <formula>"P"</formula>
    </cfRule>
    <cfRule type="cellIs" dxfId="1379" priority="1543" stopIfTrue="1" operator="equal">
      <formula>"E"</formula>
    </cfRule>
    <cfRule type="cellIs" dxfId="1378" priority="1544" stopIfTrue="1" operator="equal">
      <formula>"P"</formula>
    </cfRule>
    <cfRule type="cellIs" dxfId="1377" priority="1545" stopIfTrue="1" operator="equal">
      <formula>"E"</formula>
    </cfRule>
    <cfRule type="cellIs" dxfId="1376" priority="1546" stopIfTrue="1" operator="equal">
      <formula>"P"</formula>
    </cfRule>
  </conditionalFormatting>
  <conditionalFormatting sqref="AQ207">
    <cfRule type="cellIs" dxfId="1375" priority="1547" stopIfTrue="1" operator="equal">
      <formula>"P"</formula>
    </cfRule>
    <cfRule type="cellIs" dxfId="1374" priority="1548" stopIfTrue="1" operator="equal">
      <formula>"E"</formula>
    </cfRule>
    <cfRule type="cellIs" dxfId="1373" priority="1549" stopIfTrue="1" operator="equal">
      <formula>"P"</formula>
    </cfRule>
    <cfRule type="cellIs" dxfId="1372" priority="1550" stopIfTrue="1" operator="equal">
      <formula>"E"</formula>
    </cfRule>
    <cfRule type="cellIs" dxfId="1371" priority="1551" stopIfTrue="1" operator="equal">
      <formula>"P"</formula>
    </cfRule>
  </conditionalFormatting>
  <conditionalFormatting sqref="AQ211">
    <cfRule type="cellIs" dxfId="1370" priority="1535" stopIfTrue="1" operator="equal">
      <formula>"P"</formula>
    </cfRule>
    <cfRule type="cellIs" dxfId="1369" priority="1536" stopIfTrue="1" operator="equal">
      <formula>"E"</formula>
    </cfRule>
    <cfRule type="cellIs" dxfId="1368" priority="1537" stopIfTrue="1" operator="equal">
      <formula>"P"</formula>
    </cfRule>
    <cfRule type="cellIs" dxfId="1367" priority="1538" stopIfTrue="1" operator="equal">
      <formula>"E"</formula>
    </cfRule>
    <cfRule type="cellIs" dxfId="1366" priority="1539" stopIfTrue="1" operator="equal">
      <formula>"P"</formula>
    </cfRule>
    <cfRule type="cellIs" dxfId="1365" priority="1540" stopIfTrue="1" operator="equal">
      <formula>"E"</formula>
    </cfRule>
    <cfRule type="cellIs" dxfId="1364" priority="1541" stopIfTrue="1" operator="equal">
      <formula>"P"</formula>
    </cfRule>
  </conditionalFormatting>
  <conditionalFormatting sqref="AW203">
    <cfRule type="cellIs" dxfId="1363" priority="1614" stopIfTrue="1" operator="equal">
      <formula>"P"</formula>
    </cfRule>
    <cfRule type="cellIs" dxfId="1362" priority="1615" stopIfTrue="1" operator="equal">
      <formula>"E"</formula>
    </cfRule>
    <cfRule type="cellIs" dxfId="1361" priority="1616" stopIfTrue="1" operator="equal">
      <formula>"P"</formula>
    </cfRule>
    <cfRule type="cellIs" dxfId="1360" priority="1617" stopIfTrue="1" operator="equal">
      <formula>"E"</formula>
    </cfRule>
    <cfRule type="cellIs" dxfId="1359" priority="1618" stopIfTrue="1" operator="equal">
      <formula>"P"</formula>
    </cfRule>
  </conditionalFormatting>
  <conditionalFormatting sqref="AX203:AZ203">
    <cfRule type="cellIs" dxfId="1358" priority="1619" stopIfTrue="1" operator="equal">
      <formula>"P"</formula>
    </cfRule>
    <cfRule type="cellIs" dxfId="1357" priority="1620" stopIfTrue="1" operator="equal">
      <formula>"E"</formula>
    </cfRule>
    <cfRule type="cellIs" dxfId="1356" priority="1621" stopIfTrue="1" operator="equal">
      <formula>"P"</formula>
    </cfRule>
    <cfRule type="cellIs" dxfId="1355" priority="1622" stopIfTrue="1" operator="equal">
      <formula>"E"</formula>
    </cfRule>
    <cfRule type="cellIs" dxfId="1354" priority="1623" stopIfTrue="1" operator="equal">
      <formula>"P"</formula>
    </cfRule>
  </conditionalFormatting>
  <conditionalFormatting sqref="BA207:BD207">
    <cfRule type="cellIs" dxfId="1353" priority="1626" stopIfTrue="1" operator="equal">
      <formula>"E"</formula>
    </cfRule>
    <cfRule type="cellIs" dxfId="1352" priority="1627" stopIfTrue="1" operator="equal">
      <formula>"P"</formula>
    </cfRule>
  </conditionalFormatting>
  <conditionalFormatting sqref="BA214:BD214">
    <cfRule type="cellIs" dxfId="1351" priority="1585" stopIfTrue="1" operator="equal">
      <formula>"P"</formula>
    </cfRule>
    <cfRule type="cellIs" dxfId="1350" priority="1586" stopIfTrue="1" operator="equal">
      <formula>"E"</formula>
    </cfRule>
    <cfRule type="cellIs" dxfId="1349" priority="1587" stopIfTrue="1" operator="equal">
      <formula>"P"</formula>
    </cfRule>
    <cfRule type="cellIs" dxfId="1348" priority="1588" stopIfTrue="1" operator="equal">
      <formula>"E"</formula>
    </cfRule>
    <cfRule type="cellIs" dxfId="1347" priority="1589" stopIfTrue="1" operator="equal">
      <formula>"P"</formula>
    </cfRule>
  </conditionalFormatting>
  <conditionalFormatting sqref="BA214:BF214">
    <cfRule type="cellIs" dxfId="1346" priority="1590" stopIfTrue="1" operator="equal">
      <formula>"E"</formula>
    </cfRule>
    <cfRule type="cellIs" dxfId="1345" priority="1591" stopIfTrue="1" operator="equal">
      <formula>"P"</formula>
    </cfRule>
  </conditionalFormatting>
  <conditionalFormatting sqref="BJ214">
    <cfRule type="cellIs" dxfId="1344" priority="1581" stopIfTrue="1" operator="equal">
      <formula>"E"</formula>
    </cfRule>
    <cfRule type="cellIs" dxfId="1343" priority="1582" stopIfTrue="1" operator="equal">
      <formula>"P"</formula>
    </cfRule>
  </conditionalFormatting>
  <conditionalFormatting sqref="AO18:AP18 AR18:AT18 AX18:AY18 AK18 Y18:Z18 AI18 P18 R18:S18 U18 W18 AD18:AG18 BA18:BD18">
    <cfRule type="cellIs" dxfId="1342" priority="1523" stopIfTrue="1" operator="equal">
      <formula>"E"</formula>
    </cfRule>
    <cfRule type="cellIs" dxfId="1341" priority="1524" stopIfTrue="1" operator="equal">
      <formula>"P"</formula>
    </cfRule>
  </conditionalFormatting>
  <conditionalFormatting sqref="O18:BL18">
    <cfRule type="cellIs" dxfId="1340" priority="1518" stopIfTrue="1" operator="equal">
      <formula>"P"</formula>
    </cfRule>
    <cfRule type="cellIs" dxfId="1339" priority="1519" stopIfTrue="1" operator="equal">
      <formula>"E"</formula>
    </cfRule>
    <cfRule type="cellIs" dxfId="1338" priority="1520" stopIfTrue="1" operator="equal">
      <formula>"P"</formula>
    </cfRule>
    <cfRule type="cellIs" dxfId="1337" priority="1521" stopIfTrue="1" operator="equal">
      <formula>"E"</formula>
    </cfRule>
    <cfRule type="cellIs" dxfId="1336" priority="1522" stopIfTrue="1" operator="equal">
      <formula>"P"</formula>
    </cfRule>
  </conditionalFormatting>
  <conditionalFormatting sqref="AO399:AQ399">
    <cfRule type="cellIs" dxfId="1335" priority="1278" stopIfTrue="1" operator="equal">
      <formula>"P"</formula>
    </cfRule>
    <cfRule type="cellIs" dxfId="1334" priority="1279" stopIfTrue="1" operator="equal">
      <formula>"E"</formula>
    </cfRule>
    <cfRule type="cellIs" dxfId="1333" priority="1280" stopIfTrue="1" operator="equal">
      <formula>"P"</formula>
    </cfRule>
    <cfRule type="cellIs" dxfId="1332" priority="1281" stopIfTrue="1" operator="equal">
      <formula>"E"</formula>
    </cfRule>
    <cfRule type="cellIs" dxfId="1331" priority="1282" stopIfTrue="1" operator="equal">
      <formula>"P"</formula>
    </cfRule>
  </conditionalFormatting>
  <conditionalFormatting sqref="AO420:AQ420">
    <cfRule type="cellIs" dxfId="1330" priority="1207" stopIfTrue="1" operator="equal">
      <formula>"P"</formula>
    </cfRule>
    <cfRule type="cellIs" dxfId="1329" priority="1208" stopIfTrue="1" operator="equal">
      <formula>"E"</formula>
    </cfRule>
    <cfRule type="cellIs" dxfId="1328" priority="1209" stopIfTrue="1" operator="equal">
      <formula>"P"</formula>
    </cfRule>
    <cfRule type="cellIs" dxfId="1327" priority="1210" stopIfTrue="1" operator="equal">
      <formula>"E"</formula>
    </cfRule>
    <cfRule type="cellIs" dxfId="1326" priority="1211" stopIfTrue="1" operator="equal">
      <formula>"P"</formula>
    </cfRule>
  </conditionalFormatting>
  <conditionalFormatting sqref="AO413:AQ413">
    <cfRule type="cellIs" dxfId="1325" priority="1243" stopIfTrue="1" operator="equal">
      <formula>"P"</formula>
    </cfRule>
    <cfRule type="cellIs" dxfId="1324" priority="1244" stopIfTrue="1" operator="equal">
      <formula>"E"</formula>
    </cfRule>
    <cfRule type="cellIs" dxfId="1323" priority="1245" stopIfTrue="1" operator="equal">
      <formula>"P"</formula>
    </cfRule>
    <cfRule type="cellIs" dxfId="1322" priority="1246" stopIfTrue="1" operator="equal">
      <formula>"E"</formula>
    </cfRule>
    <cfRule type="cellIs" dxfId="1321" priority="1247" stopIfTrue="1" operator="equal">
      <formula>"P"</formula>
    </cfRule>
  </conditionalFormatting>
  <conditionalFormatting sqref="AN420">
    <cfRule type="cellIs" dxfId="1320" priority="1220" stopIfTrue="1" operator="equal">
      <formula>"e"</formula>
    </cfRule>
    <cfRule type="cellIs" dxfId="1319" priority="1221" stopIfTrue="1" operator="equal">
      <formula>"p"</formula>
    </cfRule>
    <cfRule type="cellIs" dxfId="1318" priority="1222" stopIfTrue="1" operator="equal">
      <formula>"e"</formula>
    </cfRule>
  </conditionalFormatting>
  <conditionalFormatting sqref="AN420">
    <cfRule type="cellIs" dxfId="1317" priority="1215" stopIfTrue="1" operator="equal">
      <formula>"P"</formula>
    </cfRule>
    <cfRule type="cellIs" dxfId="1316" priority="1216" stopIfTrue="1" operator="equal">
      <formula>"E"</formula>
    </cfRule>
    <cfRule type="cellIs" dxfId="1315" priority="1217" stopIfTrue="1" operator="equal">
      <formula>"P"</formula>
    </cfRule>
    <cfRule type="cellIs" dxfId="1314" priority="1218" stopIfTrue="1" operator="equal">
      <formula>"E"</formula>
    </cfRule>
    <cfRule type="cellIs" dxfId="1313" priority="1219" stopIfTrue="1" operator="equal">
      <formula>"P"</formula>
    </cfRule>
  </conditionalFormatting>
  <conditionalFormatting sqref="AO420:AQ420">
    <cfRule type="cellIs" dxfId="1312" priority="1212" stopIfTrue="1" operator="equal">
      <formula>"e"</formula>
    </cfRule>
    <cfRule type="cellIs" dxfId="1311" priority="1213" stopIfTrue="1" operator="equal">
      <formula>"p"</formula>
    </cfRule>
    <cfRule type="cellIs" dxfId="1310" priority="1214" stopIfTrue="1" operator="equal">
      <formula>"e"</formula>
    </cfRule>
  </conditionalFormatting>
  <conditionalFormatting sqref="O140:BL140">
    <cfRule type="cellIs" dxfId="1309" priority="1438" stopIfTrue="1" operator="equal">
      <formula>"E"</formula>
    </cfRule>
    <cfRule type="cellIs" dxfId="1308" priority="1439" stopIfTrue="1" operator="equal">
      <formula>"P"</formula>
    </cfRule>
  </conditionalFormatting>
  <conditionalFormatting sqref="O140:BL140">
    <cfRule type="cellIs" dxfId="1307" priority="1433" stopIfTrue="1" operator="equal">
      <formula>"P"</formula>
    </cfRule>
    <cfRule type="cellIs" dxfId="1306" priority="1434" stopIfTrue="1" operator="equal">
      <formula>"E"</formula>
    </cfRule>
    <cfRule type="cellIs" dxfId="1305" priority="1435" stopIfTrue="1" operator="equal">
      <formula>"P"</formula>
    </cfRule>
    <cfRule type="cellIs" dxfId="1304" priority="1436" stopIfTrue="1" operator="equal">
      <formula>"E"</formula>
    </cfRule>
    <cfRule type="cellIs" dxfId="1303" priority="1437" stopIfTrue="1" operator="equal">
      <formula>"P"</formula>
    </cfRule>
  </conditionalFormatting>
  <conditionalFormatting sqref="AO388:AR388">
    <cfRule type="cellIs" dxfId="1302" priority="1430" stopIfTrue="1" operator="equal">
      <formula>"e"</formula>
    </cfRule>
    <cfRule type="cellIs" dxfId="1301" priority="1431" stopIfTrue="1" operator="equal">
      <formula>"p"</formula>
    </cfRule>
    <cfRule type="cellIs" dxfId="1300" priority="1432" stopIfTrue="1" operator="equal">
      <formula>"e"</formula>
    </cfRule>
  </conditionalFormatting>
  <conditionalFormatting sqref="AO388:AR388">
    <cfRule type="cellIs" dxfId="1299" priority="1425" stopIfTrue="1" operator="equal">
      <formula>"P"</formula>
    </cfRule>
    <cfRule type="cellIs" dxfId="1298" priority="1426" stopIfTrue="1" operator="equal">
      <formula>"E"</formula>
    </cfRule>
    <cfRule type="cellIs" dxfId="1297" priority="1427" stopIfTrue="1" operator="equal">
      <formula>"P"</formula>
    </cfRule>
    <cfRule type="cellIs" dxfId="1296" priority="1428" stopIfTrue="1" operator="equal">
      <formula>"E"</formula>
    </cfRule>
    <cfRule type="cellIs" dxfId="1295" priority="1429" stopIfTrue="1" operator="equal">
      <formula>"P"</formula>
    </cfRule>
  </conditionalFormatting>
  <conditionalFormatting sqref="AO390:AQ390">
    <cfRule type="cellIs" dxfId="1294" priority="1422" stopIfTrue="1" operator="equal">
      <formula>"e"</formula>
    </cfRule>
    <cfRule type="cellIs" dxfId="1293" priority="1423" stopIfTrue="1" operator="equal">
      <formula>"p"</formula>
    </cfRule>
    <cfRule type="cellIs" dxfId="1292" priority="1424" stopIfTrue="1" operator="equal">
      <formula>"e"</formula>
    </cfRule>
  </conditionalFormatting>
  <conditionalFormatting sqref="AO390:AQ390">
    <cfRule type="cellIs" dxfId="1291" priority="1417" stopIfTrue="1" operator="equal">
      <formula>"P"</formula>
    </cfRule>
    <cfRule type="cellIs" dxfId="1290" priority="1418" stopIfTrue="1" operator="equal">
      <formula>"E"</formula>
    </cfRule>
    <cfRule type="cellIs" dxfId="1289" priority="1419" stopIfTrue="1" operator="equal">
      <formula>"P"</formula>
    </cfRule>
    <cfRule type="cellIs" dxfId="1288" priority="1420" stopIfTrue="1" operator="equal">
      <formula>"E"</formula>
    </cfRule>
    <cfRule type="cellIs" dxfId="1287" priority="1421" stopIfTrue="1" operator="equal">
      <formula>"P"</formula>
    </cfRule>
  </conditionalFormatting>
  <conditionalFormatting sqref="AO392:AQ392">
    <cfRule type="cellIs" dxfId="1286" priority="1414" stopIfTrue="1" operator="equal">
      <formula>"e"</formula>
    </cfRule>
    <cfRule type="cellIs" dxfId="1285" priority="1415" stopIfTrue="1" operator="equal">
      <formula>"p"</formula>
    </cfRule>
    <cfRule type="cellIs" dxfId="1284" priority="1416" stopIfTrue="1" operator="equal">
      <formula>"e"</formula>
    </cfRule>
  </conditionalFormatting>
  <conditionalFormatting sqref="AO392:AQ392">
    <cfRule type="cellIs" dxfId="1283" priority="1409" stopIfTrue="1" operator="equal">
      <formula>"P"</formula>
    </cfRule>
    <cfRule type="cellIs" dxfId="1282" priority="1410" stopIfTrue="1" operator="equal">
      <formula>"E"</formula>
    </cfRule>
    <cfRule type="cellIs" dxfId="1281" priority="1411" stopIfTrue="1" operator="equal">
      <formula>"P"</formula>
    </cfRule>
    <cfRule type="cellIs" dxfId="1280" priority="1412" stopIfTrue="1" operator="equal">
      <formula>"E"</formula>
    </cfRule>
    <cfRule type="cellIs" dxfId="1279" priority="1413" stopIfTrue="1" operator="equal">
      <formula>"P"</formula>
    </cfRule>
  </conditionalFormatting>
  <conditionalFormatting sqref="AO394:AQ394">
    <cfRule type="cellIs" dxfId="1278" priority="1406" stopIfTrue="1" operator="equal">
      <formula>"e"</formula>
    </cfRule>
    <cfRule type="cellIs" dxfId="1277" priority="1407" stopIfTrue="1" operator="equal">
      <formula>"p"</formula>
    </cfRule>
    <cfRule type="cellIs" dxfId="1276" priority="1408" stopIfTrue="1" operator="equal">
      <formula>"e"</formula>
    </cfRule>
  </conditionalFormatting>
  <conditionalFormatting sqref="AO394:AQ394">
    <cfRule type="cellIs" dxfId="1275" priority="1401" stopIfTrue="1" operator="equal">
      <formula>"P"</formula>
    </cfRule>
    <cfRule type="cellIs" dxfId="1274" priority="1402" stopIfTrue="1" operator="equal">
      <formula>"E"</formula>
    </cfRule>
    <cfRule type="cellIs" dxfId="1273" priority="1403" stopIfTrue="1" operator="equal">
      <formula>"P"</formula>
    </cfRule>
    <cfRule type="cellIs" dxfId="1272" priority="1404" stopIfTrue="1" operator="equal">
      <formula>"E"</formula>
    </cfRule>
    <cfRule type="cellIs" dxfId="1271" priority="1405" stopIfTrue="1" operator="equal">
      <formula>"P"</formula>
    </cfRule>
  </conditionalFormatting>
  <conditionalFormatting sqref="AO410:AQ410">
    <cfRule type="cellIs" dxfId="1270" priority="1398" stopIfTrue="1" operator="equal">
      <formula>"e"</formula>
    </cfRule>
    <cfRule type="cellIs" dxfId="1269" priority="1399" stopIfTrue="1" operator="equal">
      <formula>"p"</formula>
    </cfRule>
    <cfRule type="cellIs" dxfId="1268" priority="1400" stopIfTrue="1" operator="equal">
      <formula>"e"</formula>
    </cfRule>
  </conditionalFormatting>
  <conditionalFormatting sqref="AO410:AQ410">
    <cfRule type="cellIs" dxfId="1267" priority="1393" stopIfTrue="1" operator="equal">
      <formula>"P"</formula>
    </cfRule>
    <cfRule type="cellIs" dxfId="1266" priority="1394" stopIfTrue="1" operator="equal">
      <formula>"E"</formula>
    </cfRule>
    <cfRule type="cellIs" dxfId="1265" priority="1395" stopIfTrue="1" operator="equal">
      <formula>"P"</formula>
    </cfRule>
    <cfRule type="cellIs" dxfId="1264" priority="1396" stopIfTrue="1" operator="equal">
      <formula>"E"</formula>
    </cfRule>
    <cfRule type="cellIs" dxfId="1263" priority="1397" stopIfTrue="1" operator="equal">
      <formula>"P"</formula>
    </cfRule>
  </conditionalFormatting>
  <conditionalFormatting sqref="AO408:AQ408">
    <cfRule type="cellIs" dxfId="1262" priority="1390" stopIfTrue="1" operator="equal">
      <formula>"e"</formula>
    </cfRule>
    <cfRule type="cellIs" dxfId="1261" priority="1391" stopIfTrue="1" operator="equal">
      <formula>"p"</formula>
    </cfRule>
    <cfRule type="cellIs" dxfId="1260" priority="1392" stopIfTrue="1" operator="equal">
      <formula>"e"</formula>
    </cfRule>
  </conditionalFormatting>
  <conditionalFormatting sqref="AO408:AQ408">
    <cfRule type="cellIs" dxfId="1259" priority="1385" stopIfTrue="1" operator="equal">
      <formula>"P"</formula>
    </cfRule>
    <cfRule type="cellIs" dxfId="1258" priority="1386" stopIfTrue="1" operator="equal">
      <formula>"E"</formula>
    </cfRule>
    <cfRule type="cellIs" dxfId="1257" priority="1387" stopIfTrue="1" operator="equal">
      <formula>"P"</formula>
    </cfRule>
    <cfRule type="cellIs" dxfId="1256" priority="1388" stopIfTrue="1" operator="equal">
      <formula>"E"</formula>
    </cfRule>
    <cfRule type="cellIs" dxfId="1255" priority="1389" stopIfTrue="1" operator="equal">
      <formula>"P"</formula>
    </cfRule>
  </conditionalFormatting>
  <conditionalFormatting sqref="AO412:AQ412">
    <cfRule type="cellIs" dxfId="1254" priority="1382" stopIfTrue="1" operator="equal">
      <formula>"e"</formula>
    </cfRule>
    <cfRule type="cellIs" dxfId="1253" priority="1383" stopIfTrue="1" operator="equal">
      <formula>"p"</formula>
    </cfRule>
    <cfRule type="cellIs" dxfId="1252" priority="1384" stopIfTrue="1" operator="equal">
      <formula>"e"</formula>
    </cfRule>
  </conditionalFormatting>
  <conditionalFormatting sqref="AO412:AQ412">
    <cfRule type="cellIs" dxfId="1251" priority="1377" stopIfTrue="1" operator="equal">
      <formula>"P"</formula>
    </cfRule>
    <cfRule type="cellIs" dxfId="1250" priority="1378" stopIfTrue="1" operator="equal">
      <formula>"E"</formula>
    </cfRule>
    <cfRule type="cellIs" dxfId="1249" priority="1379" stopIfTrue="1" operator="equal">
      <formula>"P"</formula>
    </cfRule>
    <cfRule type="cellIs" dxfId="1248" priority="1380" stopIfTrue="1" operator="equal">
      <formula>"E"</formula>
    </cfRule>
    <cfRule type="cellIs" dxfId="1247" priority="1381" stopIfTrue="1" operator="equal">
      <formula>"P"</formula>
    </cfRule>
  </conditionalFormatting>
  <conditionalFormatting sqref="AO414:AQ414">
    <cfRule type="cellIs" dxfId="1246" priority="1374" stopIfTrue="1" operator="equal">
      <formula>"e"</formula>
    </cfRule>
    <cfRule type="cellIs" dxfId="1245" priority="1375" stopIfTrue="1" operator="equal">
      <formula>"p"</formula>
    </cfRule>
    <cfRule type="cellIs" dxfId="1244" priority="1376" stopIfTrue="1" operator="equal">
      <formula>"e"</formula>
    </cfRule>
  </conditionalFormatting>
  <conditionalFormatting sqref="AO414:AQ414">
    <cfRule type="cellIs" dxfId="1243" priority="1369" stopIfTrue="1" operator="equal">
      <formula>"P"</formula>
    </cfRule>
    <cfRule type="cellIs" dxfId="1242" priority="1370" stopIfTrue="1" operator="equal">
      <formula>"E"</formula>
    </cfRule>
    <cfRule type="cellIs" dxfId="1241" priority="1371" stopIfTrue="1" operator="equal">
      <formula>"P"</formula>
    </cfRule>
    <cfRule type="cellIs" dxfId="1240" priority="1372" stopIfTrue="1" operator="equal">
      <formula>"E"</formula>
    </cfRule>
    <cfRule type="cellIs" dxfId="1239" priority="1373" stopIfTrue="1" operator="equal">
      <formula>"P"</formula>
    </cfRule>
  </conditionalFormatting>
  <conditionalFormatting sqref="AP416:AR416">
    <cfRule type="cellIs" dxfId="1238" priority="1366" stopIfTrue="1" operator="equal">
      <formula>"e"</formula>
    </cfRule>
    <cfRule type="cellIs" dxfId="1237" priority="1367" stopIfTrue="1" operator="equal">
      <formula>"p"</formula>
    </cfRule>
    <cfRule type="cellIs" dxfId="1236" priority="1368" stopIfTrue="1" operator="equal">
      <formula>"e"</formula>
    </cfRule>
  </conditionalFormatting>
  <conditionalFormatting sqref="AP416:AR416">
    <cfRule type="cellIs" dxfId="1235" priority="1361" stopIfTrue="1" operator="equal">
      <formula>"P"</formula>
    </cfRule>
    <cfRule type="cellIs" dxfId="1234" priority="1362" stopIfTrue="1" operator="equal">
      <formula>"E"</formula>
    </cfRule>
    <cfRule type="cellIs" dxfId="1233" priority="1363" stopIfTrue="1" operator="equal">
      <formula>"P"</formula>
    </cfRule>
    <cfRule type="cellIs" dxfId="1232" priority="1364" stopIfTrue="1" operator="equal">
      <formula>"E"</formula>
    </cfRule>
    <cfRule type="cellIs" dxfId="1231" priority="1365" stopIfTrue="1" operator="equal">
      <formula>"P"</formula>
    </cfRule>
  </conditionalFormatting>
  <conditionalFormatting sqref="AO418:AQ418">
    <cfRule type="cellIs" dxfId="1230" priority="1358" stopIfTrue="1" operator="equal">
      <formula>"e"</formula>
    </cfRule>
    <cfRule type="cellIs" dxfId="1229" priority="1359" stopIfTrue="1" operator="equal">
      <formula>"p"</formula>
    </cfRule>
    <cfRule type="cellIs" dxfId="1228" priority="1360" stopIfTrue="1" operator="equal">
      <formula>"e"</formula>
    </cfRule>
  </conditionalFormatting>
  <conditionalFormatting sqref="AO418:AQ418">
    <cfRule type="cellIs" dxfId="1227" priority="1353" stopIfTrue="1" operator="equal">
      <formula>"P"</formula>
    </cfRule>
    <cfRule type="cellIs" dxfId="1226" priority="1354" stopIfTrue="1" operator="equal">
      <formula>"E"</formula>
    </cfRule>
    <cfRule type="cellIs" dxfId="1225" priority="1355" stopIfTrue="1" operator="equal">
      <formula>"P"</formula>
    </cfRule>
    <cfRule type="cellIs" dxfId="1224" priority="1356" stopIfTrue="1" operator="equal">
      <formula>"E"</formula>
    </cfRule>
    <cfRule type="cellIs" dxfId="1223" priority="1357" stopIfTrue="1" operator="equal">
      <formula>"P"</formula>
    </cfRule>
  </conditionalFormatting>
  <conditionalFormatting sqref="AO424:AQ424">
    <cfRule type="cellIs" dxfId="1222" priority="1350" stopIfTrue="1" operator="equal">
      <formula>"e"</formula>
    </cfRule>
    <cfRule type="cellIs" dxfId="1221" priority="1351" stopIfTrue="1" operator="equal">
      <formula>"p"</formula>
    </cfRule>
    <cfRule type="cellIs" dxfId="1220" priority="1352" stopIfTrue="1" operator="equal">
      <formula>"e"</formula>
    </cfRule>
  </conditionalFormatting>
  <conditionalFormatting sqref="AO424:AQ424">
    <cfRule type="cellIs" dxfId="1219" priority="1345" stopIfTrue="1" operator="equal">
      <formula>"P"</formula>
    </cfRule>
    <cfRule type="cellIs" dxfId="1218" priority="1346" stopIfTrue="1" operator="equal">
      <formula>"E"</formula>
    </cfRule>
    <cfRule type="cellIs" dxfId="1217" priority="1347" stopIfTrue="1" operator="equal">
      <formula>"P"</formula>
    </cfRule>
    <cfRule type="cellIs" dxfId="1216" priority="1348" stopIfTrue="1" operator="equal">
      <formula>"E"</formula>
    </cfRule>
    <cfRule type="cellIs" dxfId="1215" priority="1349" stopIfTrue="1" operator="equal">
      <formula>"P"</formula>
    </cfRule>
  </conditionalFormatting>
  <conditionalFormatting sqref="AO426:AQ426">
    <cfRule type="cellIs" dxfId="1214" priority="1342" stopIfTrue="1" operator="equal">
      <formula>"e"</formula>
    </cfRule>
    <cfRule type="cellIs" dxfId="1213" priority="1343" stopIfTrue="1" operator="equal">
      <formula>"p"</formula>
    </cfRule>
    <cfRule type="cellIs" dxfId="1212" priority="1344" stopIfTrue="1" operator="equal">
      <formula>"e"</formula>
    </cfRule>
  </conditionalFormatting>
  <conditionalFormatting sqref="AO426:AQ426">
    <cfRule type="cellIs" dxfId="1211" priority="1337" stopIfTrue="1" operator="equal">
      <formula>"P"</formula>
    </cfRule>
    <cfRule type="cellIs" dxfId="1210" priority="1338" stopIfTrue="1" operator="equal">
      <formula>"E"</formula>
    </cfRule>
    <cfRule type="cellIs" dxfId="1209" priority="1339" stopIfTrue="1" operator="equal">
      <formula>"P"</formula>
    </cfRule>
    <cfRule type="cellIs" dxfId="1208" priority="1340" stopIfTrue="1" operator="equal">
      <formula>"E"</formula>
    </cfRule>
    <cfRule type="cellIs" dxfId="1207" priority="1341" stopIfTrue="1" operator="equal">
      <formula>"P"</formula>
    </cfRule>
  </conditionalFormatting>
  <conditionalFormatting sqref="AO428:AQ428">
    <cfRule type="cellIs" dxfId="1206" priority="1334" stopIfTrue="1" operator="equal">
      <formula>"e"</formula>
    </cfRule>
    <cfRule type="cellIs" dxfId="1205" priority="1335" stopIfTrue="1" operator="equal">
      <formula>"p"</formula>
    </cfRule>
    <cfRule type="cellIs" dxfId="1204" priority="1336" stopIfTrue="1" operator="equal">
      <formula>"e"</formula>
    </cfRule>
  </conditionalFormatting>
  <conditionalFormatting sqref="AO428:AQ428">
    <cfRule type="cellIs" dxfId="1203" priority="1329" stopIfTrue="1" operator="equal">
      <formula>"P"</formula>
    </cfRule>
    <cfRule type="cellIs" dxfId="1202" priority="1330" stopIfTrue="1" operator="equal">
      <formula>"E"</formula>
    </cfRule>
    <cfRule type="cellIs" dxfId="1201" priority="1331" stopIfTrue="1" operator="equal">
      <formula>"P"</formula>
    </cfRule>
    <cfRule type="cellIs" dxfId="1200" priority="1332" stopIfTrue="1" operator="equal">
      <formula>"E"</formula>
    </cfRule>
    <cfRule type="cellIs" dxfId="1199" priority="1333" stopIfTrue="1" operator="equal">
      <formula>"P"</formula>
    </cfRule>
  </conditionalFormatting>
  <conditionalFormatting sqref="AO430:AQ430">
    <cfRule type="cellIs" dxfId="1198" priority="1326" stopIfTrue="1" operator="equal">
      <formula>"e"</formula>
    </cfRule>
    <cfRule type="cellIs" dxfId="1197" priority="1327" stopIfTrue="1" operator="equal">
      <formula>"p"</formula>
    </cfRule>
    <cfRule type="cellIs" dxfId="1196" priority="1328" stopIfTrue="1" operator="equal">
      <formula>"e"</formula>
    </cfRule>
  </conditionalFormatting>
  <conditionalFormatting sqref="AO430:AQ430">
    <cfRule type="cellIs" dxfId="1195" priority="1321" stopIfTrue="1" operator="equal">
      <formula>"P"</formula>
    </cfRule>
    <cfRule type="cellIs" dxfId="1194" priority="1322" stopIfTrue="1" operator="equal">
      <formula>"E"</formula>
    </cfRule>
    <cfRule type="cellIs" dxfId="1193" priority="1323" stopIfTrue="1" operator="equal">
      <formula>"P"</formula>
    </cfRule>
    <cfRule type="cellIs" dxfId="1192" priority="1324" stopIfTrue="1" operator="equal">
      <formula>"E"</formula>
    </cfRule>
    <cfRule type="cellIs" dxfId="1191" priority="1325" stopIfTrue="1" operator="equal">
      <formula>"P"</formula>
    </cfRule>
  </conditionalFormatting>
  <conditionalFormatting sqref="AO432:AQ432">
    <cfRule type="cellIs" dxfId="1190" priority="1318" stopIfTrue="1" operator="equal">
      <formula>"e"</formula>
    </cfRule>
    <cfRule type="cellIs" dxfId="1189" priority="1319" stopIfTrue="1" operator="equal">
      <formula>"p"</formula>
    </cfRule>
    <cfRule type="cellIs" dxfId="1188" priority="1320" stopIfTrue="1" operator="equal">
      <formula>"e"</formula>
    </cfRule>
  </conditionalFormatting>
  <conditionalFormatting sqref="AO432:AQ432">
    <cfRule type="cellIs" dxfId="1187" priority="1313" stopIfTrue="1" operator="equal">
      <formula>"P"</formula>
    </cfRule>
    <cfRule type="cellIs" dxfId="1186" priority="1314" stopIfTrue="1" operator="equal">
      <formula>"E"</formula>
    </cfRule>
    <cfRule type="cellIs" dxfId="1185" priority="1315" stopIfTrue="1" operator="equal">
      <formula>"P"</formula>
    </cfRule>
    <cfRule type="cellIs" dxfId="1184" priority="1316" stopIfTrue="1" operator="equal">
      <formula>"E"</formula>
    </cfRule>
    <cfRule type="cellIs" dxfId="1183" priority="1317" stopIfTrue="1" operator="equal">
      <formula>"P"</formula>
    </cfRule>
  </conditionalFormatting>
  <conditionalFormatting sqref="AO387:AQ387">
    <cfRule type="cellIs" dxfId="1182" priority="1308" stopIfTrue="1" operator="equal">
      <formula>"P"</formula>
    </cfRule>
    <cfRule type="cellIs" dxfId="1181" priority="1309" stopIfTrue="1" operator="equal">
      <formula>"E"</formula>
    </cfRule>
    <cfRule type="cellIs" dxfId="1180" priority="1310" stopIfTrue="1" operator="equal">
      <formula>"P"</formula>
    </cfRule>
    <cfRule type="cellIs" dxfId="1179" priority="1311" stopIfTrue="1" operator="equal">
      <formula>"E"</formula>
    </cfRule>
    <cfRule type="cellIs" dxfId="1178" priority="1312" stopIfTrue="1" operator="equal">
      <formula>"P"</formula>
    </cfRule>
  </conditionalFormatting>
  <conditionalFormatting sqref="AO389:AQ389">
    <cfRule type="cellIs" dxfId="1177" priority="1303" stopIfTrue="1" operator="equal">
      <formula>"P"</formula>
    </cfRule>
    <cfRule type="cellIs" dxfId="1176" priority="1304" stopIfTrue="1" operator="equal">
      <formula>"E"</formula>
    </cfRule>
    <cfRule type="cellIs" dxfId="1175" priority="1305" stopIfTrue="1" operator="equal">
      <formula>"P"</formula>
    </cfRule>
    <cfRule type="cellIs" dxfId="1174" priority="1306" stopIfTrue="1" operator="equal">
      <formula>"E"</formula>
    </cfRule>
    <cfRule type="cellIs" dxfId="1173" priority="1307" stopIfTrue="1" operator="equal">
      <formula>"P"</formula>
    </cfRule>
  </conditionalFormatting>
  <conditionalFormatting sqref="AO391:AQ391">
    <cfRule type="cellIs" dxfId="1172" priority="1298" stopIfTrue="1" operator="equal">
      <formula>"P"</formula>
    </cfRule>
    <cfRule type="cellIs" dxfId="1171" priority="1299" stopIfTrue="1" operator="equal">
      <formula>"E"</formula>
    </cfRule>
    <cfRule type="cellIs" dxfId="1170" priority="1300" stopIfTrue="1" operator="equal">
      <formula>"P"</formula>
    </cfRule>
    <cfRule type="cellIs" dxfId="1169" priority="1301" stopIfTrue="1" operator="equal">
      <formula>"E"</formula>
    </cfRule>
    <cfRule type="cellIs" dxfId="1168" priority="1302" stopIfTrue="1" operator="equal">
      <formula>"P"</formula>
    </cfRule>
  </conditionalFormatting>
  <conditionalFormatting sqref="AO393:AQ393">
    <cfRule type="cellIs" dxfId="1167" priority="1293" stopIfTrue="1" operator="equal">
      <formula>"P"</formula>
    </cfRule>
    <cfRule type="cellIs" dxfId="1166" priority="1294" stopIfTrue="1" operator="equal">
      <formula>"E"</formula>
    </cfRule>
    <cfRule type="cellIs" dxfId="1165" priority="1295" stopIfTrue="1" operator="equal">
      <formula>"P"</formula>
    </cfRule>
    <cfRule type="cellIs" dxfId="1164" priority="1296" stopIfTrue="1" operator="equal">
      <formula>"E"</formula>
    </cfRule>
    <cfRule type="cellIs" dxfId="1163" priority="1297" stopIfTrue="1" operator="equal">
      <formula>"P"</formula>
    </cfRule>
  </conditionalFormatting>
  <conditionalFormatting sqref="AO395:AQ395">
    <cfRule type="cellIs" dxfId="1162" priority="1288" stopIfTrue="1" operator="equal">
      <formula>"P"</formula>
    </cfRule>
    <cfRule type="cellIs" dxfId="1161" priority="1289" stopIfTrue="1" operator="equal">
      <formula>"E"</formula>
    </cfRule>
    <cfRule type="cellIs" dxfId="1160" priority="1290" stopIfTrue="1" operator="equal">
      <formula>"P"</formula>
    </cfRule>
    <cfRule type="cellIs" dxfId="1159" priority="1291" stopIfTrue="1" operator="equal">
      <formula>"E"</formula>
    </cfRule>
    <cfRule type="cellIs" dxfId="1158" priority="1292" stopIfTrue="1" operator="equal">
      <formula>"P"</formula>
    </cfRule>
  </conditionalFormatting>
  <conditionalFormatting sqref="AO397:AQ397">
    <cfRule type="cellIs" dxfId="1157" priority="1283" stopIfTrue="1" operator="equal">
      <formula>"P"</formula>
    </cfRule>
    <cfRule type="cellIs" dxfId="1156" priority="1284" stopIfTrue="1" operator="equal">
      <formula>"E"</formula>
    </cfRule>
    <cfRule type="cellIs" dxfId="1155" priority="1285" stopIfTrue="1" operator="equal">
      <formula>"P"</formula>
    </cfRule>
    <cfRule type="cellIs" dxfId="1154" priority="1286" stopIfTrue="1" operator="equal">
      <formula>"E"</formula>
    </cfRule>
    <cfRule type="cellIs" dxfId="1153" priority="1287" stopIfTrue="1" operator="equal">
      <formula>"P"</formula>
    </cfRule>
  </conditionalFormatting>
  <conditionalFormatting sqref="AO401:AQ401">
    <cfRule type="cellIs" dxfId="1152" priority="1273" stopIfTrue="1" operator="equal">
      <formula>"P"</formula>
    </cfRule>
    <cfRule type="cellIs" dxfId="1151" priority="1274" stopIfTrue="1" operator="equal">
      <formula>"E"</formula>
    </cfRule>
    <cfRule type="cellIs" dxfId="1150" priority="1275" stopIfTrue="1" operator="equal">
      <formula>"P"</formula>
    </cfRule>
    <cfRule type="cellIs" dxfId="1149" priority="1276" stopIfTrue="1" operator="equal">
      <formula>"E"</formula>
    </cfRule>
    <cfRule type="cellIs" dxfId="1148" priority="1277" stopIfTrue="1" operator="equal">
      <formula>"P"</formula>
    </cfRule>
  </conditionalFormatting>
  <conditionalFormatting sqref="AO403:AQ403">
    <cfRule type="cellIs" dxfId="1147" priority="1268" stopIfTrue="1" operator="equal">
      <formula>"P"</formula>
    </cfRule>
    <cfRule type="cellIs" dxfId="1146" priority="1269" stopIfTrue="1" operator="equal">
      <formula>"E"</formula>
    </cfRule>
    <cfRule type="cellIs" dxfId="1145" priority="1270" stopIfTrue="1" operator="equal">
      <formula>"P"</formula>
    </cfRule>
    <cfRule type="cellIs" dxfId="1144" priority="1271" stopIfTrue="1" operator="equal">
      <formula>"E"</formula>
    </cfRule>
    <cfRule type="cellIs" dxfId="1143" priority="1272" stopIfTrue="1" operator="equal">
      <formula>"P"</formula>
    </cfRule>
  </conditionalFormatting>
  <conditionalFormatting sqref="AO405:AQ405">
    <cfRule type="cellIs" dxfId="1142" priority="1263" stopIfTrue="1" operator="equal">
      <formula>"P"</formula>
    </cfRule>
    <cfRule type="cellIs" dxfId="1141" priority="1264" stopIfTrue="1" operator="equal">
      <formula>"E"</formula>
    </cfRule>
    <cfRule type="cellIs" dxfId="1140" priority="1265" stopIfTrue="1" operator="equal">
      <formula>"P"</formula>
    </cfRule>
    <cfRule type="cellIs" dxfId="1139" priority="1266" stopIfTrue="1" operator="equal">
      <formula>"E"</formula>
    </cfRule>
    <cfRule type="cellIs" dxfId="1138" priority="1267" stopIfTrue="1" operator="equal">
      <formula>"P"</formula>
    </cfRule>
  </conditionalFormatting>
  <conditionalFormatting sqref="AO407:AQ407">
    <cfRule type="cellIs" dxfId="1137" priority="1258" stopIfTrue="1" operator="equal">
      <formula>"P"</formula>
    </cfRule>
    <cfRule type="cellIs" dxfId="1136" priority="1259" stopIfTrue="1" operator="equal">
      <formula>"E"</formula>
    </cfRule>
    <cfRule type="cellIs" dxfId="1135" priority="1260" stopIfTrue="1" operator="equal">
      <formula>"P"</formula>
    </cfRule>
    <cfRule type="cellIs" dxfId="1134" priority="1261" stopIfTrue="1" operator="equal">
      <formula>"E"</formula>
    </cfRule>
    <cfRule type="cellIs" dxfId="1133" priority="1262" stopIfTrue="1" operator="equal">
      <formula>"P"</formula>
    </cfRule>
  </conditionalFormatting>
  <conditionalFormatting sqref="AO409:AQ409">
    <cfRule type="cellIs" dxfId="1132" priority="1253" stopIfTrue="1" operator="equal">
      <formula>"P"</formula>
    </cfRule>
    <cfRule type="cellIs" dxfId="1131" priority="1254" stopIfTrue="1" operator="equal">
      <formula>"E"</formula>
    </cfRule>
    <cfRule type="cellIs" dxfId="1130" priority="1255" stopIfTrue="1" operator="equal">
      <formula>"P"</formula>
    </cfRule>
    <cfRule type="cellIs" dxfId="1129" priority="1256" stopIfTrue="1" operator="equal">
      <formula>"E"</formula>
    </cfRule>
    <cfRule type="cellIs" dxfId="1128" priority="1257" stopIfTrue="1" operator="equal">
      <formula>"P"</formula>
    </cfRule>
  </conditionalFormatting>
  <conditionalFormatting sqref="AO411:AQ411">
    <cfRule type="cellIs" dxfId="1127" priority="1248" stopIfTrue="1" operator="equal">
      <formula>"P"</formula>
    </cfRule>
    <cfRule type="cellIs" dxfId="1126" priority="1249" stopIfTrue="1" operator="equal">
      <formula>"E"</formula>
    </cfRule>
    <cfRule type="cellIs" dxfId="1125" priority="1250" stopIfTrue="1" operator="equal">
      <formula>"P"</formula>
    </cfRule>
    <cfRule type="cellIs" dxfId="1124" priority="1251" stopIfTrue="1" operator="equal">
      <formula>"E"</formula>
    </cfRule>
    <cfRule type="cellIs" dxfId="1123" priority="1252" stopIfTrue="1" operator="equal">
      <formula>"P"</formula>
    </cfRule>
  </conditionalFormatting>
  <conditionalFormatting sqref="AO417:AQ417">
    <cfRule type="cellIs" dxfId="1122" priority="1238" stopIfTrue="1" operator="equal">
      <formula>"P"</formula>
    </cfRule>
    <cfRule type="cellIs" dxfId="1121" priority="1239" stopIfTrue="1" operator="equal">
      <formula>"E"</formula>
    </cfRule>
    <cfRule type="cellIs" dxfId="1120" priority="1240" stopIfTrue="1" operator="equal">
      <formula>"P"</formula>
    </cfRule>
    <cfRule type="cellIs" dxfId="1119" priority="1241" stopIfTrue="1" operator="equal">
      <formula>"E"</formula>
    </cfRule>
    <cfRule type="cellIs" dxfId="1118" priority="1242" stopIfTrue="1" operator="equal">
      <formula>"P"</formula>
    </cfRule>
  </conditionalFormatting>
  <conditionalFormatting sqref="AO415:AQ415">
    <cfRule type="cellIs" dxfId="1117" priority="1233" stopIfTrue="1" operator="equal">
      <formula>"P"</formula>
    </cfRule>
    <cfRule type="cellIs" dxfId="1116" priority="1234" stopIfTrue="1" operator="equal">
      <formula>"E"</formula>
    </cfRule>
    <cfRule type="cellIs" dxfId="1115" priority="1235" stopIfTrue="1" operator="equal">
      <formula>"P"</formula>
    </cfRule>
    <cfRule type="cellIs" dxfId="1114" priority="1236" stopIfTrue="1" operator="equal">
      <formula>"E"</formula>
    </cfRule>
    <cfRule type="cellIs" dxfId="1113" priority="1237" stopIfTrue="1" operator="equal">
      <formula>"P"</formula>
    </cfRule>
  </conditionalFormatting>
  <conditionalFormatting sqref="AP419:AR419">
    <cfRule type="cellIs" dxfId="1112" priority="1228" stopIfTrue="1" operator="equal">
      <formula>"P"</formula>
    </cfRule>
    <cfRule type="cellIs" dxfId="1111" priority="1229" stopIfTrue="1" operator="equal">
      <formula>"E"</formula>
    </cfRule>
    <cfRule type="cellIs" dxfId="1110" priority="1230" stopIfTrue="1" operator="equal">
      <formula>"P"</formula>
    </cfRule>
    <cfRule type="cellIs" dxfId="1109" priority="1231" stopIfTrue="1" operator="equal">
      <formula>"E"</formula>
    </cfRule>
    <cfRule type="cellIs" dxfId="1108" priority="1232" stopIfTrue="1" operator="equal">
      <formula>"P"</formula>
    </cfRule>
  </conditionalFormatting>
  <conditionalFormatting sqref="R366:BL366">
    <cfRule type="cellIs" dxfId="1107" priority="1205" stopIfTrue="1" operator="equal">
      <formula>"E"</formula>
    </cfRule>
    <cfRule type="cellIs" dxfId="1106" priority="1206" stopIfTrue="1" operator="equal">
      <formula>"P"</formula>
    </cfRule>
  </conditionalFormatting>
  <conditionalFormatting sqref="R368:BL368">
    <cfRule type="cellIs" dxfId="1105" priority="1203" stopIfTrue="1" operator="equal">
      <formula>"E"</formula>
    </cfRule>
    <cfRule type="cellIs" dxfId="1104" priority="1204" stopIfTrue="1" operator="equal">
      <formula>"P"</formula>
    </cfRule>
  </conditionalFormatting>
  <conditionalFormatting sqref="R370:BL370">
    <cfRule type="cellIs" dxfId="1103" priority="1201" stopIfTrue="1" operator="equal">
      <formula>"E"</formula>
    </cfRule>
    <cfRule type="cellIs" dxfId="1102" priority="1202" stopIfTrue="1" operator="equal">
      <formula>"P"</formula>
    </cfRule>
  </conditionalFormatting>
  <conditionalFormatting sqref="W358:Z358">
    <cfRule type="cellIs" dxfId="1101" priority="1196" stopIfTrue="1" operator="equal">
      <formula>"e"</formula>
    </cfRule>
    <cfRule type="cellIs" dxfId="1100" priority="1197" stopIfTrue="1" operator="equal">
      <formula>"p"</formula>
    </cfRule>
    <cfRule type="cellIs" dxfId="1099" priority="1198" stopIfTrue="1" operator="equal">
      <formula>"e"</formula>
    </cfRule>
  </conditionalFormatting>
  <conditionalFormatting sqref="W358:Z358">
    <cfRule type="cellIs" dxfId="1098" priority="1199" stopIfTrue="1" operator="equal">
      <formula>"E"</formula>
    </cfRule>
    <cfRule type="cellIs" dxfId="1097" priority="1200" stopIfTrue="1" operator="equal">
      <formula>"P"</formula>
    </cfRule>
  </conditionalFormatting>
  <conditionalFormatting sqref="V358">
    <cfRule type="cellIs" dxfId="1096" priority="1194" stopIfTrue="1" operator="equal">
      <formula>"E"</formula>
    </cfRule>
    <cfRule type="cellIs" dxfId="1095" priority="1195" stopIfTrue="1" operator="equal">
      <formula>"P"</formula>
    </cfRule>
  </conditionalFormatting>
  <conditionalFormatting sqref="O358:V358">
    <cfRule type="cellIs" dxfId="1094" priority="1192" stopIfTrue="1" operator="equal">
      <formula>"E"</formula>
    </cfRule>
    <cfRule type="cellIs" dxfId="1093" priority="1193" stopIfTrue="1" operator="equal">
      <formula>"P"</formula>
    </cfRule>
  </conditionalFormatting>
  <conditionalFormatting sqref="U272">
    <cfRule type="cellIs" dxfId="1092" priority="1190" stopIfTrue="1" operator="equal">
      <formula>"E"</formula>
    </cfRule>
    <cfRule type="cellIs" dxfId="1091" priority="1191" stopIfTrue="1" operator="equal">
      <formula>"P"</formula>
    </cfRule>
  </conditionalFormatting>
  <conditionalFormatting sqref="U272">
    <cfRule type="cellIs" dxfId="1090" priority="1185" stopIfTrue="1" operator="equal">
      <formula>"P"</formula>
    </cfRule>
    <cfRule type="cellIs" dxfId="1089" priority="1186" stopIfTrue="1" operator="equal">
      <formula>"E"</formula>
    </cfRule>
    <cfRule type="cellIs" dxfId="1088" priority="1187" stopIfTrue="1" operator="equal">
      <formula>"P"</formula>
    </cfRule>
    <cfRule type="cellIs" dxfId="1087" priority="1188" stopIfTrue="1" operator="equal">
      <formula>"E"</formula>
    </cfRule>
    <cfRule type="cellIs" dxfId="1086" priority="1189" stopIfTrue="1" operator="equal">
      <formula>"P"</formula>
    </cfRule>
  </conditionalFormatting>
  <conditionalFormatting sqref="U272">
    <cfRule type="cellIs" dxfId="1085" priority="1182" stopIfTrue="1" operator="equal">
      <formula>"e"</formula>
    </cfRule>
    <cfRule type="cellIs" dxfId="1084" priority="1183" stopIfTrue="1" operator="equal">
      <formula>"p"</formula>
    </cfRule>
    <cfRule type="cellIs" dxfId="1083" priority="1184" stopIfTrue="1" operator="equal">
      <formula>"e"</formula>
    </cfRule>
  </conditionalFormatting>
  <conditionalFormatting sqref="BK274">
    <cfRule type="cellIs" dxfId="1082" priority="1177" stopIfTrue="1" operator="equal">
      <formula>"e"</formula>
    </cfRule>
    <cfRule type="cellIs" dxfId="1081" priority="1178" stopIfTrue="1" operator="equal">
      <formula>"p"</formula>
    </cfRule>
    <cfRule type="cellIs" dxfId="1080" priority="1179" stopIfTrue="1" operator="equal">
      <formula>"e"</formula>
    </cfRule>
  </conditionalFormatting>
  <conditionalFormatting sqref="BK274">
    <cfRule type="cellIs" dxfId="1079" priority="1180" stopIfTrue="1" operator="equal">
      <formula>"E"</formula>
    </cfRule>
    <cfRule type="cellIs" dxfId="1078" priority="1181" stopIfTrue="1" operator="equal">
      <formula>"P"</formula>
    </cfRule>
  </conditionalFormatting>
  <conditionalFormatting sqref="Z310">
    <cfRule type="cellIs" dxfId="1077" priority="1175" stopIfTrue="1" operator="equal">
      <formula>"E"</formula>
    </cfRule>
    <cfRule type="cellIs" dxfId="1076" priority="1176" stopIfTrue="1" operator="equal">
      <formula>"P"</formula>
    </cfRule>
  </conditionalFormatting>
  <conditionalFormatting sqref="Z310">
    <cfRule type="cellIs" dxfId="1075" priority="1170" stopIfTrue="1" operator="equal">
      <formula>"P"</formula>
    </cfRule>
    <cfRule type="cellIs" dxfId="1074" priority="1171" stopIfTrue="1" operator="equal">
      <formula>"E"</formula>
    </cfRule>
    <cfRule type="cellIs" dxfId="1073" priority="1172" stopIfTrue="1" operator="equal">
      <formula>"P"</formula>
    </cfRule>
    <cfRule type="cellIs" dxfId="1072" priority="1173" stopIfTrue="1" operator="equal">
      <formula>"E"</formula>
    </cfRule>
    <cfRule type="cellIs" dxfId="1071" priority="1174" stopIfTrue="1" operator="equal">
      <formula>"P"</formula>
    </cfRule>
  </conditionalFormatting>
  <conditionalFormatting sqref="Z310">
    <cfRule type="cellIs" dxfId="1070" priority="1167" stopIfTrue="1" operator="equal">
      <formula>"e"</formula>
    </cfRule>
    <cfRule type="cellIs" dxfId="1069" priority="1168" stopIfTrue="1" operator="equal">
      <formula>"p"</formula>
    </cfRule>
    <cfRule type="cellIs" dxfId="1068" priority="1169" stopIfTrue="1" operator="equal">
      <formula>"e"</formula>
    </cfRule>
  </conditionalFormatting>
  <conditionalFormatting sqref="AM310">
    <cfRule type="cellIs" dxfId="1067" priority="1165" stopIfTrue="1" operator="equal">
      <formula>"E"</formula>
    </cfRule>
    <cfRule type="cellIs" dxfId="1066" priority="1166" stopIfTrue="1" operator="equal">
      <formula>"P"</formula>
    </cfRule>
  </conditionalFormatting>
  <conditionalFormatting sqref="AM310">
    <cfRule type="cellIs" dxfId="1065" priority="1160" stopIfTrue="1" operator="equal">
      <formula>"P"</formula>
    </cfRule>
    <cfRule type="cellIs" dxfId="1064" priority="1161" stopIfTrue="1" operator="equal">
      <formula>"E"</formula>
    </cfRule>
    <cfRule type="cellIs" dxfId="1063" priority="1162" stopIfTrue="1" operator="equal">
      <formula>"P"</formula>
    </cfRule>
    <cfRule type="cellIs" dxfId="1062" priority="1163" stopIfTrue="1" operator="equal">
      <formula>"E"</formula>
    </cfRule>
    <cfRule type="cellIs" dxfId="1061" priority="1164" stopIfTrue="1" operator="equal">
      <formula>"P"</formula>
    </cfRule>
  </conditionalFormatting>
  <conditionalFormatting sqref="AM310">
    <cfRule type="cellIs" dxfId="1060" priority="1157" stopIfTrue="1" operator="equal">
      <formula>"e"</formula>
    </cfRule>
    <cfRule type="cellIs" dxfId="1059" priority="1158" stopIfTrue="1" operator="equal">
      <formula>"p"</formula>
    </cfRule>
    <cfRule type="cellIs" dxfId="1058" priority="1159" stopIfTrue="1" operator="equal">
      <formula>"e"</formula>
    </cfRule>
  </conditionalFormatting>
  <conditionalFormatting sqref="AZ310">
    <cfRule type="cellIs" dxfId="1057" priority="1155" stopIfTrue="1" operator="equal">
      <formula>"E"</formula>
    </cfRule>
    <cfRule type="cellIs" dxfId="1056" priority="1156" stopIfTrue="1" operator="equal">
      <formula>"P"</formula>
    </cfRule>
  </conditionalFormatting>
  <conditionalFormatting sqref="AZ310">
    <cfRule type="cellIs" dxfId="1055" priority="1150" stopIfTrue="1" operator="equal">
      <formula>"P"</formula>
    </cfRule>
    <cfRule type="cellIs" dxfId="1054" priority="1151" stopIfTrue="1" operator="equal">
      <formula>"E"</formula>
    </cfRule>
    <cfRule type="cellIs" dxfId="1053" priority="1152" stopIfTrue="1" operator="equal">
      <formula>"P"</formula>
    </cfRule>
    <cfRule type="cellIs" dxfId="1052" priority="1153" stopIfTrue="1" operator="equal">
      <formula>"E"</formula>
    </cfRule>
    <cfRule type="cellIs" dxfId="1051" priority="1154" stopIfTrue="1" operator="equal">
      <formula>"P"</formula>
    </cfRule>
  </conditionalFormatting>
  <conditionalFormatting sqref="AZ310">
    <cfRule type="cellIs" dxfId="1050" priority="1147" stopIfTrue="1" operator="equal">
      <formula>"e"</formula>
    </cfRule>
    <cfRule type="cellIs" dxfId="1049" priority="1148" stopIfTrue="1" operator="equal">
      <formula>"p"</formula>
    </cfRule>
    <cfRule type="cellIs" dxfId="1048" priority="1149" stopIfTrue="1" operator="equal">
      <formula>"e"</formula>
    </cfRule>
  </conditionalFormatting>
  <conditionalFormatting sqref="BJ310">
    <cfRule type="cellIs" dxfId="1047" priority="1145" stopIfTrue="1" operator="equal">
      <formula>"E"</formula>
    </cfRule>
    <cfRule type="cellIs" dxfId="1046" priority="1146" stopIfTrue="1" operator="equal">
      <formula>"P"</formula>
    </cfRule>
  </conditionalFormatting>
  <conditionalFormatting sqref="BJ310">
    <cfRule type="cellIs" dxfId="1045" priority="1140" stopIfTrue="1" operator="equal">
      <formula>"P"</formula>
    </cfRule>
    <cfRule type="cellIs" dxfId="1044" priority="1141" stopIfTrue="1" operator="equal">
      <formula>"E"</formula>
    </cfRule>
    <cfRule type="cellIs" dxfId="1043" priority="1142" stopIfTrue="1" operator="equal">
      <formula>"P"</formula>
    </cfRule>
    <cfRule type="cellIs" dxfId="1042" priority="1143" stopIfTrue="1" operator="equal">
      <formula>"E"</formula>
    </cfRule>
    <cfRule type="cellIs" dxfId="1041" priority="1144" stopIfTrue="1" operator="equal">
      <formula>"P"</formula>
    </cfRule>
  </conditionalFormatting>
  <conditionalFormatting sqref="BJ310">
    <cfRule type="cellIs" dxfId="1040" priority="1137" stopIfTrue="1" operator="equal">
      <formula>"e"</formula>
    </cfRule>
    <cfRule type="cellIs" dxfId="1039" priority="1138" stopIfTrue="1" operator="equal">
      <formula>"p"</formula>
    </cfRule>
    <cfRule type="cellIs" dxfId="1038" priority="1139" stopIfTrue="1" operator="equal">
      <formula>"e"</formula>
    </cfRule>
  </conditionalFormatting>
  <conditionalFormatting sqref="W266">
    <cfRule type="cellIs" dxfId="1037" priority="1135" stopIfTrue="1" operator="equal">
      <formula>"E"</formula>
    </cfRule>
    <cfRule type="cellIs" dxfId="1036" priority="1136" stopIfTrue="1" operator="equal">
      <formula>"P"</formula>
    </cfRule>
  </conditionalFormatting>
  <conditionalFormatting sqref="W266">
    <cfRule type="cellIs" dxfId="1035" priority="1132" stopIfTrue="1" operator="equal">
      <formula>"e"</formula>
    </cfRule>
    <cfRule type="cellIs" dxfId="1034" priority="1133" stopIfTrue="1" operator="equal">
      <formula>"p"</formula>
    </cfRule>
    <cfRule type="cellIs" dxfId="1033" priority="1134" stopIfTrue="1" operator="equal">
      <formula>"e"</formula>
    </cfRule>
  </conditionalFormatting>
  <conditionalFormatting sqref="W266">
    <cfRule type="cellIs" dxfId="1032" priority="1127" stopIfTrue="1" operator="equal">
      <formula>"P"</formula>
    </cfRule>
    <cfRule type="cellIs" dxfId="1031" priority="1128" stopIfTrue="1" operator="equal">
      <formula>"E"</formula>
    </cfRule>
    <cfRule type="cellIs" dxfId="1030" priority="1129" stopIfTrue="1" operator="equal">
      <formula>"P"</formula>
    </cfRule>
    <cfRule type="cellIs" dxfId="1029" priority="1130" stopIfTrue="1" operator="equal">
      <formula>"E"</formula>
    </cfRule>
    <cfRule type="cellIs" dxfId="1028" priority="1131" stopIfTrue="1" operator="equal">
      <formula>"P"</formula>
    </cfRule>
  </conditionalFormatting>
  <conditionalFormatting sqref="AB266">
    <cfRule type="cellIs" dxfId="1027" priority="1125" stopIfTrue="1" operator="equal">
      <formula>"E"</formula>
    </cfRule>
    <cfRule type="cellIs" dxfId="1026" priority="1126" stopIfTrue="1" operator="equal">
      <formula>"P"</formula>
    </cfRule>
  </conditionalFormatting>
  <conditionalFormatting sqref="AB266">
    <cfRule type="cellIs" dxfId="1025" priority="1122" stopIfTrue="1" operator="equal">
      <formula>"e"</formula>
    </cfRule>
    <cfRule type="cellIs" dxfId="1024" priority="1123" stopIfTrue="1" operator="equal">
      <formula>"p"</formula>
    </cfRule>
    <cfRule type="cellIs" dxfId="1023" priority="1124" stopIfTrue="1" operator="equal">
      <formula>"e"</formula>
    </cfRule>
  </conditionalFormatting>
  <conditionalFormatting sqref="AB266">
    <cfRule type="cellIs" dxfId="1022" priority="1117" stopIfTrue="1" operator="equal">
      <formula>"P"</formula>
    </cfRule>
    <cfRule type="cellIs" dxfId="1021" priority="1118" stopIfTrue="1" operator="equal">
      <formula>"E"</formula>
    </cfRule>
    <cfRule type="cellIs" dxfId="1020" priority="1119" stopIfTrue="1" operator="equal">
      <formula>"P"</formula>
    </cfRule>
    <cfRule type="cellIs" dxfId="1019" priority="1120" stopIfTrue="1" operator="equal">
      <formula>"E"</formula>
    </cfRule>
    <cfRule type="cellIs" dxfId="1018" priority="1121" stopIfTrue="1" operator="equal">
      <formula>"P"</formula>
    </cfRule>
  </conditionalFormatting>
  <conditionalFormatting sqref="AF266">
    <cfRule type="cellIs" dxfId="1017" priority="1115" stopIfTrue="1" operator="equal">
      <formula>"E"</formula>
    </cfRule>
    <cfRule type="cellIs" dxfId="1016" priority="1116" stopIfTrue="1" operator="equal">
      <formula>"P"</formula>
    </cfRule>
  </conditionalFormatting>
  <conditionalFormatting sqref="AF266">
    <cfRule type="cellIs" dxfId="1015" priority="1112" stopIfTrue="1" operator="equal">
      <formula>"e"</formula>
    </cfRule>
    <cfRule type="cellIs" dxfId="1014" priority="1113" stopIfTrue="1" operator="equal">
      <formula>"p"</formula>
    </cfRule>
    <cfRule type="cellIs" dxfId="1013" priority="1114" stopIfTrue="1" operator="equal">
      <formula>"e"</formula>
    </cfRule>
  </conditionalFormatting>
  <conditionalFormatting sqref="AF266">
    <cfRule type="cellIs" dxfId="1012" priority="1107" stopIfTrue="1" operator="equal">
      <formula>"P"</formula>
    </cfRule>
    <cfRule type="cellIs" dxfId="1011" priority="1108" stopIfTrue="1" operator="equal">
      <formula>"E"</formula>
    </cfRule>
    <cfRule type="cellIs" dxfId="1010" priority="1109" stopIfTrue="1" operator="equal">
      <formula>"P"</formula>
    </cfRule>
    <cfRule type="cellIs" dxfId="1009" priority="1110" stopIfTrue="1" operator="equal">
      <formula>"E"</formula>
    </cfRule>
    <cfRule type="cellIs" dxfId="1008" priority="1111" stopIfTrue="1" operator="equal">
      <formula>"P"</formula>
    </cfRule>
  </conditionalFormatting>
  <conditionalFormatting sqref="AJ266">
    <cfRule type="cellIs" dxfId="1007" priority="1105" stopIfTrue="1" operator="equal">
      <formula>"E"</formula>
    </cfRule>
    <cfRule type="cellIs" dxfId="1006" priority="1106" stopIfTrue="1" operator="equal">
      <formula>"P"</formula>
    </cfRule>
  </conditionalFormatting>
  <conditionalFormatting sqref="AJ266">
    <cfRule type="cellIs" dxfId="1005" priority="1102" stopIfTrue="1" operator="equal">
      <formula>"e"</formula>
    </cfRule>
    <cfRule type="cellIs" dxfId="1004" priority="1103" stopIfTrue="1" operator="equal">
      <formula>"p"</formula>
    </cfRule>
    <cfRule type="cellIs" dxfId="1003" priority="1104" stopIfTrue="1" operator="equal">
      <formula>"e"</formula>
    </cfRule>
  </conditionalFormatting>
  <conditionalFormatting sqref="AJ266">
    <cfRule type="cellIs" dxfId="1002" priority="1097" stopIfTrue="1" operator="equal">
      <formula>"P"</formula>
    </cfRule>
    <cfRule type="cellIs" dxfId="1001" priority="1098" stopIfTrue="1" operator="equal">
      <formula>"E"</formula>
    </cfRule>
    <cfRule type="cellIs" dxfId="1000" priority="1099" stopIfTrue="1" operator="equal">
      <formula>"P"</formula>
    </cfRule>
    <cfRule type="cellIs" dxfId="999" priority="1100" stopIfTrue="1" operator="equal">
      <formula>"E"</formula>
    </cfRule>
    <cfRule type="cellIs" dxfId="998" priority="1101" stopIfTrue="1" operator="equal">
      <formula>"P"</formula>
    </cfRule>
  </conditionalFormatting>
  <conditionalFormatting sqref="AN266">
    <cfRule type="cellIs" dxfId="997" priority="1095" stopIfTrue="1" operator="equal">
      <formula>"E"</formula>
    </cfRule>
    <cfRule type="cellIs" dxfId="996" priority="1096" stopIfTrue="1" operator="equal">
      <formula>"P"</formula>
    </cfRule>
  </conditionalFormatting>
  <conditionalFormatting sqref="AN266">
    <cfRule type="cellIs" dxfId="995" priority="1092" stopIfTrue="1" operator="equal">
      <formula>"e"</formula>
    </cfRule>
    <cfRule type="cellIs" dxfId="994" priority="1093" stopIfTrue="1" operator="equal">
      <formula>"p"</formula>
    </cfRule>
    <cfRule type="cellIs" dxfId="993" priority="1094" stopIfTrue="1" operator="equal">
      <formula>"e"</formula>
    </cfRule>
  </conditionalFormatting>
  <conditionalFormatting sqref="AN266">
    <cfRule type="cellIs" dxfId="992" priority="1087" stopIfTrue="1" operator="equal">
      <formula>"P"</formula>
    </cfRule>
    <cfRule type="cellIs" dxfId="991" priority="1088" stopIfTrue="1" operator="equal">
      <formula>"E"</formula>
    </cfRule>
    <cfRule type="cellIs" dxfId="990" priority="1089" stopIfTrue="1" operator="equal">
      <formula>"P"</formula>
    </cfRule>
    <cfRule type="cellIs" dxfId="989" priority="1090" stopIfTrue="1" operator="equal">
      <formula>"E"</formula>
    </cfRule>
    <cfRule type="cellIs" dxfId="988" priority="1091" stopIfTrue="1" operator="equal">
      <formula>"P"</formula>
    </cfRule>
  </conditionalFormatting>
  <conditionalFormatting sqref="AS266">
    <cfRule type="cellIs" dxfId="987" priority="1085" stopIfTrue="1" operator="equal">
      <formula>"E"</formula>
    </cfRule>
    <cfRule type="cellIs" dxfId="986" priority="1086" stopIfTrue="1" operator="equal">
      <formula>"P"</formula>
    </cfRule>
  </conditionalFormatting>
  <conditionalFormatting sqref="AS266">
    <cfRule type="cellIs" dxfId="985" priority="1082" stopIfTrue="1" operator="equal">
      <formula>"e"</formula>
    </cfRule>
    <cfRule type="cellIs" dxfId="984" priority="1083" stopIfTrue="1" operator="equal">
      <formula>"p"</formula>
    </cfRule>
    <cfRule type="cellIs" dxfId="983" priority="1084" stopIfTrue="1" operator="equal">
      <formula>"e"</formula>
    </cfRule>
  </conditionalFormatting>
  <conditionalFormatting sqref="AS266">
    <cfRule type="cellIs" dxfId="982" priority="1077" stopIfTrue="1" operator="equal">
      <formula>"P"</formula>
    </cfRule>
    <cfRule type="cellIs" dxfId="981" priority="1078" stopIfTrue="1" operator="equal">
      <formula>"E"</formula>
    </cfRule>
    <cfRule type="cellIs" dxfId="980" priority="1079" stopIfTrue="1" operator="equal">
      <formula>"P"</formula>
    </cfRule>
    <cfRule type="cellIs" dxfId="979" priority="1080" stopIfTrue="1" operator="equal">
      <formula>"E"</formula>
    </cfRule>
    <cfRule type="cellIs" dxfId="978" priority="1081" stopIfTrue="1" operator="equal">
      <formula>"P"</formula>
    </cfRule>
  </conditionalFormatting>
  <conditionalFormatting sqref="AW266">
    <cfRule type="cellIs" dxfId="977" priority="1075" stopIfTrue="1" operator="equal">
      <formula>"E"</formula>
    </cfRule>
    <cfRule type="cellIs" dxfId="976" priority="1076" stopIfTrue="1" operator="equal">
      <formula>"P"</formula>
    </cfRule>
  </conditionalFormatting>
  <conditionalFormatting sqref="AW266">
    <cfRule type="cellIs" dxfId="975" priority="1072" stopIfTrue="1" operator="equal">
      <formula>"e"</formula>
    </cfRule>
    <cfRule type="cellIs" dxfId="974" priority="1073" stopIfTrue="1" operator="equal">
      <formula>"p"</formula>
    </cfRule>
    <cfRule type="cellIs" dxfId="973" priority="1074" stopIfTrue="1" operator="equal">
      <formula>"e"</formula>
    </cfRule>
  </conditionalFormatting>
  <conditionalFormatting sqref="AW266">
    <cfRule type="cellIs" dxfId="972" priority="1067" stopIfTrue="1" operator="equal">
      <formula>"P"</formula>
    </cfRule>
    <cfRule type="cellIs" dxfId="971" priority="1068" stopIfTrue="1" operator="equal">
      <formula>"E"</formula>
    </cfRule>
    <cfRule type="cellIs" dxfId="970" priority="1069" stopIfTrue="1" operator="equal">
      <formula>"P"</formula>
    </cfRule>
    <cfRule type="cellIs" dxfId="969" priority="1070" stopIfTrue="1" operator="equal">
      <formula>"E"</formula>
    </cfRule>
    <cfRule type="cellIs" dxfId="968" priority="1071" stopIfTrue="1" operator="equal">
      <formula>"P"</formula>
    </cfRule>
  </conditionalFormatting>
  <conditionalFormatting sqref="BA266">
    <cfRule type="cellIs" dxfId="967" priority="1065" stopIfTrue="1" operator="equal">
      <formula>"E"</formula>
    </cfRule>
    <cfRule type="cellIs" dxfId="966" priority="1066" stopIfTrue="1" operator="equal">
      <formula>"P"</formula>
    </cfRule>
  </conditionalFormatting>
  <conditionalFormatting sqref="BA266">
    <cfRule type="cellIs" dxfId="965" priority="1062" stopIfTrue="1" operator="equal">
      <formula>"e"</formula>
    </cfRule>
    <cfRule type="cellIs" dxfId="964" priority="1063" stopIfTrue="1" operator="equal">
      <formula>"p"</formula>
    </cfRule>
    <cfRule type="cellIs" dxfId="963" priority="1064" stopIfTrue="1" operator="equal">
      <formula>"e"</formula>
    </cfRule>
  </conditionalFormatting>
  <conditionalFormatting sqref="BA266">
    <cfRule type="cellIs" dxfId="962" priority="1057" stopIfTrue="1" operator="equal">
      <formula>"P"</formula>
    </cfRule>
    <cfRule type="cellIs" dxfId="961" priority="1058" stopIfTrue="1" operator="equal">
      <formula>"E"</formula>
    </cfRule>
    <cfRule type="cellIs" dxfId="960" priority="1059" stopIfTrue="1" operator="equal">
      <formula>"P"</formula>
    </cfRule>
    <cfRule type="cellIs" dxfId="959" priority="1060" stopIfTrue="1" operator="equal">
      <formula>"E"</formula>
    </cfRule>
    <cfRule type="cellIs" dxfId="958" priority="1061" stopIfTrue="1" operator="equal">
      <formula>"P"</formula>
    </cfRule>
  </conditionalFormatting>
  <conditionalFormatting sqref="BE266">
    <cfRule type="cellIs" dxfId="957" priority="1055" stopIfTrue="1" operator="equal">
      <formula>"E"</formula>
    </cfRule>
    <cfRule type="cellIs" dxfId="956" priority="1056" stopIfTrue="1" operator="equal">
      <formula>"P"</formula>
    </cfRule>
  </conditionalFormatting>
  <conditionalFormatting sqref="BE266">
    <cfRule type="cellIs" dxfId="955" priority="1052" stopIfTrue="1" operator="equal">
      <formula>"e"</formula>
    </cfRule>
    <cfRule type="cellIs" dxfId="954" priority="1053" stopIfTrue="1" operator="equal">
      <formula>"p"</formula>
    </cfRule>
    <cfRule type="cellIs" dxfId="953" priority="1054" stopIfTrue="1" operator="equal">
      <formula>"e"</formula>
    </cfRule>
  </conditionalFormatting>
  <conditionalFormatting sqref="BE266">
    <cfRule type="cellIs" dxfId="952" priority="1047" stopIfTrue="1" operator="equal">
      <formula>"P"</formula>
    </cfRule>
    <cfRule type="cellIs" dxfId="951" priority="1048" stopIfTrue="1" operator="equal">
      <formula>"E"</formula>
    </cfRule>
    <cfRule type="cellIs" dxfId="950" priority="1049" stopIfTrue="1" operator="equal">
      <formula>"P"</formula>
    </cfRule>
    <cfRule type="cellIs" dxfId="949" priority="1050" stopIfTrue="1" operator="equal">
      <formula>"E"</formula>
    </cfRule>
    <cfRule type="cellIs" dxfId="948" priority="1051" stopIfTrue="1" operator="equal">
      <formula>"P"</formula>
    </cfRule>
  </conditionalFormatting>
  <conditionalFormatting sqref="BI266">
    <cfRule type="cellIs" dxfId="947" priority="1045" stopIfTrue="1" operator="equal">
      <formula>"E"</formula>
    </cfRule>
    <cfRule type="cellIs" dxfId="946" priority="1046" stopIfTrue="1" operator="equal">
      <formula>"P"</formula>
    </cfRule>
  </conditionalFormatting>
  <conditionalFormatting sqref="BI266">
    <cfRule type="cellIs" dxfId="945" priority="1042" stopIfTrue="1" operator="equal">
      <formula>"e"</formula>
    </cfRule>
    <cfRule type="cellIs" dxfId="944" priority="1043" stopIfTrue="1" operator="equal">
      <formula>"p"</formula>
    </cfRule>
    <cfRule type="cellIs" dxfId="943" priority="1044" stopIfTrue="1" operator="equal">
      <formula>"e"</formula>
    </cfRule>
  </conditionalFormatting>
  <conditionalFormatting sqref="BI266">
    <cfRule type="cellIs" dxfId="942" priority="1037" stopIfTrue="1" operator="equal">
      <formula>"P"</formula>
    </cfRule>
    <cfRule type="cellIs" dxfId="941" priority="1038" stopIfTrue="1" operator="equal">
      <formula>"E"</formula>
    </cfRule>
    <cfRule type="cellIs" dxfId="940" priority="1039" stopIfTrue="1" operator="equal">
      <formula>"P"</formula>
    </cfRule>
    <cfRule type="cellIs" dxfId="939" priority="1040" stopIfTrue="1" operator="equal">
      <formula>"E"</formula>
    </cfRule>
    <cfRule type="cellIs" dxfId="938" priority="1041" stopIfTrue="1" operator="equal">
      <formula>"P"</formula>
    </cfRule>
  </conditionalFormatting>
  <conditionalFormatting sqref="BJ348">
    <cfRule type="cellIs" dxfId="937" priority="1032" stopIfTrue="1" operator="equal">
      <formula>"P"</formula>
    </cfRule>
    <cfRule type="cellIs" dxfId="936" priority="1033" stopIfTrue="1" operator="equal">
      <formula>"E"</formula>
    </cfRule>
    <cfRule type="cellIs" dxfId="935" priority="1034" stopIfTrue="1" operator="equal">
      <formula>"P"</formula>
    </cfRule>
    <cfRule type="cellIs" dxfId="934" priority="1035" stopIfTrue="1" operator="equal">
      <formula>"E"</formula>
    </cfRule>
    <cfRule type="cellIs" dxfId="933" priority="1036" stopIfTrue="1" operator="equal">
      <formula>"P"</formula>
    </cfRule>
  </conditionalFormatting>
  <conditionalFormatting sqref="BJ348">
    <cfRule type="cellIs" dxfId="932" priority="1029" stopIfTrue="1" operator="equal">
      <formula>"e"</formula>
    </cfRule>
    <cfRule type="cellIs" dxfId="931" priority="1030" stopIfTrue="1" operator="equal">
      <formula>"p"</formula>
    </cfRule>
    <cfRule type="cellIs" dxfId="930" priority="1031" stopIfTrue="1" operator="equal">
      <formula>"e"</formula>
    </cfRule>
  </conditionalFormatting>
  <conditionalFormatting sqref="AJ164:BL164">
    <cfRule type="cellIs" dxfId="929" priority="1027" stopIfTrue="1" operator="equal">
      <formula>"E"</formula>
    </cfRule>
    <cfRule type="cellIs" dxfId="928" priority="1028" stopIfTrue="1" operator="equal">
      <formula>"P"</formula>
    </cfRule>
  </conditionalFormatting>
  <conditionalFormatting sqref="AJ164:BL164">
    <cfRule type="cellIs" dxfId="927" priority="1022" stopIfTrue="1" operator="equal">
      <formula>"P"</formula>
    </cfRule>
    <cfRule type="cellIs" dxfId="926" priority="1023" stopIfTrue="1" operator="equal">
      <formula>"E"</formula>
    </cfRule>
    <cfRule type="cellIs" dxfId="925" priority="1024" stopIfTrue="1" operator="equal">
      <formula>"P"</formula>
    </cfRule>
    <cfRule type="cellIs" dxfId="924" priority="1025" stopIfTrue="1" operator="equal">
      <formula>"E"</formula>
    </cfRule>
    <cfRule type="cellIs" dxfId="923" priority="1026" stopIfTrue="1" operator="equal">
      <formula>"P"</formula>
    </cfRule>
  </conditionalFormatting>
  <conditionalFormatting sqref="O164:R164 AA164">
    <cfRule type="cellIs" dxfId="922" priority="1020" stopIfTrue="1" operator="equal">
      <formula>"E"</formula>
    </cfRule>
    <cfRule type="cellIs" dxfId="921" priority="1021" stopIfTrue="1" operator="equal">
      <formula>"P"</formula>
    </cfRule>
  </conditionalFormatting>
  <conditionalFormatting sqref="O164:R164 AA164">
    <cfRule type="cellIs" dxfId="920" priority="1015" stopIfTrue="1" operator="equal">
      <formula>"P"</formula>
    </cfRule>
    <cfRule type="cellIs" dxfId="919" priority="1016" stopIfTrue="1" operator="equal">
      <formula>"E"</formula>
    </cfRule>
    <cfRule type="cellIs" dxfId="918" priority="1017" stopIfTrue="1" operator="equal">
      <formula>"P"</formula>
    </cfRule>
    <cfRule type="cellIs" dxfId="917" priority="1018" stopIfTrue="1" operator="equal">
      <formula>"E"</formula>
    </cfRule>
    <cfRule type="cellIs" dxfId="916" priority="1019" stopIfTrue="1" operator="equal">
      <formula>"P"</formula>
    </cfRule>
  </conditionalFormatting>
  <conditionalFormatting sqref="AB164:AE164">
    <cfRule type="cellIs" dxfId="915" priority="1013" stopIfTrue="1" operator="equal">
      <formula>"E"</formula>
    </cfRule>
    <cfRule type="cellIs" dxfId="914" priority="1014" stopIfTrue="1" operator="equal">
      <formula>"P"</formula>
    </cfRule>
  </conditionalFormatting>
  <conditionalFormatting sqref="AB164:AE164">
    <cfRule type="cellIs" dxfId="913" priority="1008" stopIfTrue="1" operator="equal">
      <formula>"P"</formula>
    </cfRule>
    <cfRule type="cellIs" dxfId="912" priority="1009" stopIfTrue="1" operator="equal">
      <formula>"E"</formula>
    </cfRule>
    <cfRule type="cellIs" dxfId="911" priority="1010" stopIfTrue="1" operator="equal">
      <formula>"P"</formula>
    </cfRule>
    <cfRule type="cellIs" dxfId="910" priority="1011" stopIfTrue="1" operator="equal">
      <formula>"E"</formula>
    </cfRule>
    <cfRule type="cellIs" dxfId="909" priority="1012" stopIfTrue="1" operator="equal">
      <formula>"P"</formula>
    </cfRule>
  </conditionalFormatting>
  <conditionalFormatting sqref="W164:Z164">
    <cfRule type="cellIs" dxfId="908" priority="1006" stopIfTrue="1" operator="equal">
      <formula>"E"</formula>
    </cfRule>
    <cfRule type="cellIs" dxfId="907" priority="1007" stopIfTrue="1" operator="equal">
      <formula>"P"</formula>
    </cfRule>
  </conditionalFormatting>
  <conditionalFormatting sqref="W164:Z164">
    <cfRule type="cellIs" dxfId="906" priority="1001" stopIfTrue="1" operator="equal">
      <formula>"P"</formula>
    </cfRule>
    <cfRule type="cellIs" dxfId="905" priority="1002" stopIfTrue="1" operator="equal">
      <formula>"E"</formula>
    </cfRule>
    <cfRule type="cellIs" dxfId="904" priority="1003" stopIfTrue="1" operator="equal">
      <formula>"P"</formula>
    </cfRule>
    <cfRule type="cellIs" dxfId="903" priority="1004" stopIfTrue="1" operator="equal">
      <formula>"E"</formula>
    </cfRule>
    <cfRule type="cellIs" dxfId="902" priority="1005" stopIfTrue="1" operator="equal">
      <formula>"P"</formula>
    </cfRule>
  </conditionalFormatting>
  <conditionalFormatting sqref="S164:V164">
    <cfRule type="cellIs" dxfId="901" priority="999" stopIfTrue="1" operator="equal">
      <formula>"E"</formula>
    </cfRule>
    <cfRule type="cellIs" dxfId="900" priority="1000" stopIfTrue="1" operator="equal">
      <formula>"P"</formula>
    </cfRule>
  </conditionalFormatting>
  <conditionalFormatting sqref="S164:V164">
    <cfRule type="cellIs" dxfId="899" priority="994" stopIfTrue="1" operator="equal">
      <formula>"P"</formula>
    </cfRule>
    <cfRule type="cellIs" dxfId="898" priority="995" stopIfTrue="1" operator="equal">
      <formula>"E"</formula>
    </cfRule>
    <cfRule type="cellIs" dxfId="897" priority="996" stopIfTrue="1" operator="equal">
      <formula>"P"</formula>
    </cfRule>
    <cfRule type="cellIs" dxfId="896" priority="997" stopIfTrue="1" operator="equal">
      <formula>"E"</formula>
    </cfRule>
    <cfRule type="cellIs" dxfId="895" priority="998" stopIfTrue="1" operator="equal">
      <formula>"P"</formula>
    </cfRule>
  </conditionalFormatting>
  <conditionalFormatting sqref="AF164:AI164">
    <cfRule type="cellIs" dxfId="894" priority="992" stopIfTrue="1" operator="equal">
      <formula>"E"</formula>
    </cfRule>
    <cfRule type="cellIs" dxfId="893" priority="993" stopIfTrue="1" operator="equal">
      <formula>"P"</formula>
    </cfRule>
  </conditionalFormatting>
  <conditionalFormatting sqref="AF164:AI164">
    <cfRule type="cellIs" dxfId="892" priority="987" stopIfTrue="1" operator="equal">
      <formula>"P"</formula>
    </cfRule>
    <cfRule type="cellIs" dxfId="891" priority="988" stopIfTrue="1" operator="equal">
      <formula>"E"</formula>
    </cfRule>
    <cfRule type="cellIs" dxfId="890" priority="989" stopIfTrue="1" operator="equal">
      <formula>"P"</formula>
    </cfRule>
    <cfRule type="cellIs" dxfId="889" priority="990" stopIfTrue="1" operator="equal">
      <formula>"E"</formula>
    </cfRule>
    <cfRule type="cellIs" dxfId="888" priority="991" stopIfTrue="1" operator="equal">
      <formula>"P"</formula>
    </cfRule>
  </conditionalFormatting>
  <conditionalFormatting sqref="P292">
    <cfRule type="cellIs" dxfId="887" priority="984" stopIfTrue="1" operator="equal">
      <formula>"e"</formula>
    </cfRule>
    <cfRule type="cellIs" dxfId="886" priority="985" stopIfTrue="1" operator="equal">
      <formula>"p"</formula>
    </cfRule>
    <cfRule type="cellIs" dxfId="885" priority="986" stopIfTrue="1" operator="equal">
      <formula>"e"</formula>
    </cfRule>
  </conditionalFormatting>
  <conditionalFormatting sqref="Q292">
    <cfRule type="cellIs" dxfId="884" priority="979" stopIfTrue="1" operator="equal">
      <formula>"P"</formula>
    </cfRule>
    <cfRule type="cellIs" dxfId="883" priority="980" stopIfTrue="1" operator="equal">
      <formula>"E"</formula>
    </cfRule>
    <cfRule type="cellIs" dxfId="882" priority="981" stopIfTrue="1" operator="equal">
      <formula>"P"</formula>
    </cfRule>
    <cfRule type="cellIs" dxfId="881" priority="982" stopIfTrue="1" operator="equal">
      <formula>"E"</formula>
    </cfRule>
    <cfRule type="cellIs" dxfId="880" priority="983" stopIfTrue="1" operator="equal">
      <formula>"P"</formula>
    </cfRule>
  </conditionalFormatting>
  <conditionalFormatting sqref="Q292">
    <cfRule type="cellIs" dxfId="879" priority="976" stopIfTrue="1" operator="equal">
      <formula>"e"</formula>
    </cfRule>
    <cfRule type="cellIs" dxfId="878" priority="977" stopIfTrue="1" operator="equal">
      <formula>"p"</formula>
    </cfRule>
    <cfRule type="cellIs" dxfId="877" priority="978" stopIfTrue="1" operator="equal">
      <formula>"e"</formula>
    </cfRule>
  </conditionalFormatting>
  <conditionalFormatting sqref="R292">
    <cfRule type="cellIs" dxfId="876" priority="971" stopIfTrue="1" operator="equal">
      <formula>"P"</formula>
    </cfRule>
    <cfRule type="cellIs" dxfId="875" priority="972" stopIfTrue="1" operator="equal">
      <formula>"E"</formula>
    </cfRule>
    <cfRule type="cellIs" dxfId="874" priority="973" stopIfTrue="1" operator="equal">
      <formula>"P"</formula>
    </cfRule>
    <cfRule type="cellIs" dxfId="873" priority="974" stopIfTrue="1" operator="equal">
      <formula>"E"</formula>
    </cfRule>
    <cfRule type="cellIs" dxfId="872" priority="975" stopIfTrue="1" operator="equal">
      <formula>"P"</formula>
    </cfRule>
  </conditionalFormatting>
  <conditionalFormatting sqref="R292">
    <cfRule type="cellIs" dxfId="871" priority="968" stopIfTrue="1" operator="equal">
      <formula>"e"</formula>
    </cfRule>
    <cfRule type="cellIs" dxfId="870" priority="969" stopIfTrue="1" operator="equal">
      <formula>"p"</formula>
    </cfRule>
    <cfRule type="cellIs" dxfId="869" priority="970" stopIfTrue="1" operator="equal">
      <formula>"e"</formula>
    </cfRule>
  </conditionalFormatting>
  <conditionalFormatting sqref="U298:AJ298 Q298:R298 BE298:BJ298">
    <cfRule type="cellIs" dxfId="868" priority="966" stopIfTrue="1" operator="equal">
      <formula>"E"</formula>
    </cfRule>
    <cfRule type="cellIs" dxfId="867" priority="967" stopIfTrue="1" operator="equal">
      <formula>"P"</formula>
    </cfRule>
  </conditionalFormatting>
  <conditionalFormatting sqref="Q298:R298 U298:AJ298">
    <cfRule type="cellIs" dxfId="866" priority="961" stopIfTrue="1" operator="equal">
      <formula>"P"</formula>
    </cfRule>
    <cfRule type="cellIs" dxfId="865" priority="962" stopIfTrue="1" operator="equal">
      <formula>"E"</formula>
    </cfRule>
    <cfRule type="cellIs" dxfId="864" priority="963" stopIfTrue="1" operator="equal">
      <formula>"P"</formula>
    </cfRule>
    <cfRule type="cellIs" dxfId="863" priority="964" stopIfTrue="1" operator="equal">
      <formula>"E"</formula>
    </cfRule>
    <cfRule type="cellIs" dxfId="862" priority="965" stopIfTrue="1" operator="equal">
      <formula>"P"</formula>
    </cfRule>
  </conditionalFormatting>
  <conditionalFormatting sqref="BA298:BD298">
    <cfRule type="cellIs" dxfId="861" priority="959" stopIfTrue="1" operator="equal">
      <formula>"E"</formula>
    </cfRule>
    <cfRule type="cellIs" dxfId="860" priority="960" stopIfTrue="1" operator="equal">
      <formula>"P"</formula>
    </cfRule>
  </conditionalFormatting>
  <conditionalFormatting sqref="BA298:BD298">
    <cfRule type="cellIs" dxfId="859" priority="954" stopIfTrue="1" operator="equal">
      <formula>"P"</formula>
    </cfRule>
    <cfRule type="cellIs" dxfId="858" priority="955" stopIfTrue="1" operator="equal">
      <formula>"E"</formula>
    </cfRule>
    <cfRule type="cellIs" dxfId="857" priority="956" stopIfTrue="1" operator="equal">
      <formula>"P"</formula>
    </cfRule>
    <cfRule type="cellIs" dxfId="856" priority="957" stopIfTrue="1" operator="equal">
      <formula>"E"</formula>
    </cfRule>
    <cfRule type="cellIs" dxfId="855" priority="958" stopIfTrue="1" operator="equal">
      <formula>"P"</formula>
    </cfRule>
  </conditionalFormatting>
  <conditionalFormatting sqref="AK298:AR298">
    <cfRule type="cellIs" dxfId="854" priority="952" stopIfTrue="1" operator="equal">
      <formula>"E"</formula>
    </cfRule>
    <cfRule type="cellIs" dxfId="853" priority="953" stopIfTrue="1" operator="equal">
      <formula>"P"</formula>
    </cfRule>
  </conditionalFormatting>
  <conditionalFormatting sqref="AS298:AV298">
    <cfRule type="cellIs" dxfId="852" priority="950" stopIfTrue="1" operator="equal">
      <formula>"E"</formula>
    </cfRule>
    <cfRule type="cellIs" dxfId="851" priority="951" stopIfTrue="1" operator="equal">
      <formula>"P"</formula>
    </cfRule>
  </conditionalFormatting>
  <conditionalFormatting sqref="AW298:AZ298">
    <cfRule type="cellIs" dxfId="850" priority="948" stopIfTrue="1" operator="equal">
      <formula>"E"</formula>
    </cfRule>
    <cfRule type="cellIs" dxfId="849" priority="949" stopIfTrue="1" operator="equal">
      <formula>"P"</formula>
    </cfRule>
  </conditionalFormatting>
  <conditionalFormatting sqref="BL298">
    <cfRule type="cellIs" dxfId="848" priority="946" stopIfTrue="1" operator="equal">
      <formula>"E"</formula>
    </cfRule>
    <cfRule type="cellIs" dxfId="847" priority="947" stopIfTrue="1" operator="equal">
      <formula>"P"</formula>
    </cfRule>
  </conditionalFormatting>
  <conditionalFormatting sqref="BK298">
    <cfRule type="cellIs" dxfId="846" priority="944" stopIfTrue="1" operator="equal">
      <formula>"E"</formula>
    </cfRule>
    <cfRule type="cellIs" dxfId="845" priority="945" stopIfTrue="1" operator="equal">
      <formula>"P"</formula>
    </cfRule>
  </conditionalFormatting>
  <conditionalFormatting sqref="O298:P298">
    <cfRule type="cellIs" dxfId="844" priority="942" stopIfTrue="1" operator="equal">
      <formula>"E"</formula>
    </cfRule>
    <cfRule type="cellIs" dxfId="843" priority="943" stopIfTrue="1" operator="equal">
      <formula>"P"</formula>
    </cfRule>
  </conditionalFormatting>
  <conditionalFormatting sqref="O298:P298">
    <cfRule type="cellIs" dxfId="842" priority="937" stopIfTrue="1" operator="equal">
      <formula>"P"</formula>
    </cfRule>
    <cfRule type="cellIs" dxfId="841" priority="938" stopIfTrue="1" operator="equal">
      <formula>"E"</formula>
    </cfRule>
    <cfRule type="cellIs" dxfId="840" priority="939" stopIfTrue="1" operator="equal">
      <formula>"P"</formula>
    </cfRule>
    <cfRule type="cellIs" dxfId="839" priority="940" stopIfTrue="1" operator="equal">
      <formula>"E"</formula>
    </cfRule>
    <cfRule type="cellIs" dxfId="838" priority="941" stopIfTrue="1" operator="equal">
      <formula>"P"</formula>
    </cfRule>
  </conditionalFormatting>
  <conditionalFormatting sqref="S298:T298">
    <cfRule type="cellIs" dxfId="837" priority="935" stopIfTrue="1" operator="equal">
      <formula>"E"</formula>
    </cfRule>
    <cfRule type="cellIs" dxfId="836" priority="936" stopIfTrue="1" operator="equal">
      <formula>"P"</formula>
    </cfRule>
  </conditionalFormatting>
  <conditionalFormatting sqref="S298:T298">
    <cfRule type="cellIs" dxfId="835" priority="930" stopIfTrue="1" operator="equal">
      <formula>"P"</formula>
    </cfRule>
    <cfRule type="cellIs" dxfId="834" priority="931" stopIfTrue="1" operator="equal">
      <formula>"E"</formula>
    </cfRule>
    <cfRule type="cellIs" dxfId="833" priority="932" stopIfTrue="1" operator="equal">
      <formula>"P"</formula>
    </cfRule>
    <cfRule type="cellIs" dxfId="832" priority="933" stopIfTrue="1" operator="equal">
      <formula>"E"</formula>
    </cfRule>
    <cfRule type="cellIs" dxfId="831" priority="934" stopIfTrue="1" operator="equal">
      <formula>"P"</formula>
    </cfRule>
  </conditionalFormatting>
  <conditionalFormatting sqref="G182:G183">
    <cfRule type="cellIs" dxfId="830" priority="928" stopIfTrue="1" operator="equal">
      <formula>"E"</formula>
    </cfRule>
    <cfRule type="cellIs" dxfId="829" priority="929" stopIfTrue="1" operator="equal">
      <formula>"P"</formula>
    </cfRule>
  </conditionalFormatting>
  <conditionalFormatting sqref="G182:G183">
    <cfRule type="cellIs" dxfId="828" priority="926" stopIfTrue="1" operator="equal">
      <formula>"E"</formula>
    </cfRule>
    <cfRule type="cellIs" dxfId="827" priority="927" stopIfTrue="1" operator="equal">
      <formula>"P"</formula>
    </cfRule>
  </conditionalFormatting>
  <conditionalFormatting sqref="G142:G153">
    <cfRule type="cellIs" dxfId="826" priority="924" stopIfTrue="1" operator="equal">
      <formula>"E"</formula>
    </cfRule>
    <cfRule type="cellIs" dxfId="825" priority="925" stopIfTrue="1" operator="equal">
      <formula>"P"</formula>
    </cfRule>
  </conditionalFormatting>
  <conditionalFormatting sqref="G154:G159">
    <cfRule type="cellIs" dxfId="824" priority="922" stopIfTrue="1" operator="equal">
      <formula>"E"</formula>
    </cfRule>
    <cfRule type="cellIs" dxfId="823" priority="923" stopIfTrue="1" operator="equal">
      <formula>"P"</formula>
    </cfRule>
  </conditionalFormatting>
  <conditionalFormatting sqref="AW144:BL144 O144:S144">
    <cfRule type="cellIs" dxfId="822" priority="919" stopIfTrue="1" operator="equal">
      <formula>"e"</formula>
    </cfRule>
    <cfRule type="cellIs" dxfId="821" priority="920" stopIfTrue="1" operator="equal">
      <formula>"p"</formula>
    </cfRule>
    <cfRule type="cellIs" dxfId="820" priority="921" stopIfTrue="1" operator="equal">
      <formula>"e"</formula>
    </cfRule>
  </conditionalFormatting>
  <conditionalFormatting sqref="AW144:BL144 O144:S144">
    <cfRule type="cellIs" dxfId="819" priority="914" stopIfTrue="1" operator="equal">
      <formula>"P"</formula>
    </cfRule>
    <cfRule type="cellIs" dxfId="818" priority="915" stopIfTrue="1" operator="equal">
      <formula>"E"</formula>
    </cfRule>
    <cfRule type="cellIs" dxfId="817" priority="916" stopIfTrue="1" operator="equal">
      <formula>"P"</formula>
    </cfRule>
    <cfRule type="cellIs" dxfId="816" priority="917" stopIfTrue="1" operator="equal">
      <formula>"E"</formula>
    </cfRule>
    <cfRule type="cellIs" dxfId="815" priority="918" stopIfTrue="1" operator="equal">
      <formula>"P"</formula>
    </cfRule>
  </conditionalFormatting>
  <conditionalFormatting sqref="AS144:AV144">
    <cfRule type="cellIs" dxfId="814" priority="895" stopIfTrue="1" operator="equal">
      <formula>"e"</formula>
    </cfRule>
    <cfRule type="cellIs" dxfId="813" priority="896" stopIfTrue="1" operator="equal">
      <formula>"p"</formula>
    </cfRule>
    <cfRule type="cellIs" dxfId="812" priority="897" stopIfTrue="1" operator="equal">
      <formula>"e"</formula>
    </cfRule>
  </conditionalFormatting>
  <conditionalFormatting sqref="AS144:AV144">
    <cfRule type="cellIs" dxfId="811" priority="890" stopIfTrue="1" operator="equal">
      <formula>"P"</formula>
    </cfRule>
    <cfRule type="cellIs" dxfId="810" priority="891" stopIfTrue="1" operator="equal">
      <formula>"E"</formula>
    </cfRule>
    <cfRule type="cellIs" dxfId="809" priority="892" stopIfTrue="1" operator="equal">
      <formula>"P"</formula>
    </cfRule>
    <cfRule type="cellIs" dxfId="808" priority="893" stopIfTrue="1" operator="equal">
      <formula>"E"</formula>
    </cfRule>
    <cfRule type="cellIs" dxfId="807" priority="894" stopIfTrue="1" operator="equal">
      <formula>"P"</formula>
    </cfRule>
  </conditionalFormatting>
  <conditionalFormatting sqref="AJ144:AR144">
    <cfRule type="cellIs" dxfId="806" priority="911" stopIfTrue="1" operator="equal">
      <formula>"e"</formula>
    </cfRule>
    <cfRule type="cellIs" dxfId="805" priority="912" stopIfTrue="1" operator="equal">
      <formula>"p"</formula>
    </cfRule>
    <cfRule type="cellIs" dxfId="804" priority="913" stopIfTrue="1" operator="equal">
      <formula>"e"</formula>
    </cfRule>
  </conditionalFormatting>
  <conditionalFormatting sqref="AJ144:AR144">
    <cfRule type="cellIs" dxfId="803" priority="906" stopIfTrue="1" operator="equal">
      <formula>"P"</formula>
    </cfRule>
    <cfRule type="cellIs" dxfId="802" priority="907" stopIfTrue="1" operator="equal">
      <formula>"E"</formula>
    </cfRule>
    <cfRule type="cellIs" dxfId="801" priority="908" stopIfTrue="1" operator="equal">
      <formula>"P"</formula>
    </cfRule>
    <cfRule type="cellIs" dxfId="800" priority="909" stopIfTrue="1" operator="equal">
      <formula>"E"</formula>
    </cfRule>
    <cfRule type="cellIs" dxfId="799" priority="910" stopIfTrue="1" operator="equal">
      <formula>"P"</formula>
    </cfRule>
  </conditionalFormatting>
  <conditionalFormatting sqref="AA144">
    <cfRule type="cellIs" dxfId="798" priority="903" stopIfTrue="1" operator="equal">
      <formula>"e"</formula>
    </cfRule>
    <cfRule type="cellIs" dxfId="797" priority="904" stopIfTrue="1" operator="equal">
      <formula>"p"</formula>
    </cfRule>
    <cfRule type="cellIs" dxfId="796" priority="905" stopIfTrue="1" operator="equal">
      <formula>"e"</formula>
    </cfRule>
  </conditionalFormatting>
  <conditionalFormatting sqref="AA144">
    <cfRule type="cellIs" dxfId="795" priority="898" stopIfTrue="1" operator="equal">
      <formula>"P"</formula>
    </cfRule>
    <cfRule type="cellIs" dxfId="794" priority="899" stopIfTrue="1" operator="equal">
      <formula>"E"</formula>
    </cfRule>
    <cfRule type="cellIs" dxfId="793" priority="900" stopIfTrue="1" operator="equal">
      <formula>"P"</formula>
    </cfRule>
    <cfRule type="cellIs" dxfId="792" priority="901" stopIfTrue="1" operator="equal">
      <formula>"E"</formula>
    </cfRule>
    <cfRule type="cellIs" dxfId="791" priority="902" stopIfTrue="1" operator="equal">
      <formula>"P"</formula>
    </cfRule>
  </conditionalFormatting>
  <conditionalFormatting sqref="AB144:AE144">
    <cfRule type="cellIs" dxfId="790" priority="887" stopIfTrue="1" operator="equal">
      <formula>"e"</formula>
    </cfRule>
    <cfRule type="cellIs" dxfId="789" priority="888" stopIfTrue="1" operator="equal">
      <formula>"p"</formula>
    </cfRule>
    <cfRule type="cellIs" dxfId="788" priority="889" stopIfTrue="1" operator="equal">
      <formula>"e"</formula>
    </cfRule>
  </conditionalFormatting>
  <conditionalFormatting sqref="AB144:AE144">
    <cfRule type="cellIs" dxfId="787" priority="882" stopIfTrue="1" operator="equal">
      <formula>"P"</formula>
    </cfRule>
    <cfRule type="cellIs" dxfId="786" priority="883" stopIfTrue="1" operator="equal">
      <formula>"E"</formula>
    </cfRule>
    <cfRule type="cellIs" dxfId="785" priority="884" stopIfTrue="1" operator="equal">
      <formula>"P"</formula>
    </cfRule>
    <cfRule type="cellIs" dxfId="784" priority="885" stopIfTrue="1" operator="equal">
      <formula>"E"</formula>
    </cfRule>
    <cfRule type="cellIs" dxfId="783" priority="886" stopIfTrue="1" operator="equal">
      <formula>"P"</formula>
    </cfRule>
  </conditionalFormatting>
  <conditionalFormatting sqref="W144:Z144">
    <cfRule type="cellIs" dxfId="782" priority="879" stopIfTrue="1" operator="equal">
      <formula>"e"</formula>
    </cfRule>
    <cfRule type="cellIs" dxfId="781" priority="880" stopIfTrue="1" operator="equal">
      <formula>"p"</formula>
    </cfRule>
    <cfRule type="cellIs" dxfId="780" priority="881" stopIfTrue="1" operator="equal">
      <formula>"e"</formula>
    </cfRule>
  </conditionalFormatting>
  <conditionalFormatting sqref="W144:Z144">
    <cfRule type="cellIs" dxfId="779" priority="874" stopIfTrue="1" operator="equal">
      <formula>"P"</formula>
    </cfRule>
    <cfRule type="cellIs" dxfId="778" priority="875" stopIfTrue="1" operator="equal">
      <formula>"E"</formula>
    </cfRule>
    <cfRule type="cellIs" dxfId="777" priority="876" stopIfTrue="1" operator="equal">
      <formula>"P"</formula>
    </cfRule>
    <cfRule type="cellIs" dxfId="776" priority="877" stopIfTrue="1" operator="equal">
      <formula>"E"</formula>
    </cfRule>
    <cfRule type="cellIs" dxfId="775" priority="878" stopIfTrue="1" operator="equal">
      <formula>"P"</formula>
    </cfRule>
  </conditionalFormatting>
  <conditionalFormatting sqref="T144:V144">
    <cfRule type="cellIs" dxfId="774" priority="871" stopIfTrue="1" operator="equal">
      <formula>"e"</formula>
    </cfRule>
    <cfRule type="cellIs" dxfId="773" priority="872" stopIfTrue="1" operator="equal">
      <formula>"p"</formula>
    </cfRule>
    <cfRule type="cellIs" dxfId="772" priority="873" stopIfTrue="1" operator="equal">
      <formula>"e"</formula>
    </cfRule>
  </conditionalFormatting>
  <conditionalFormatting sqref="T144:V144">
    <cfRule type="cellIs" dxfId="771" priority="866" stopIfTrue="1" operator="equal">
      <formula>"P"</formula>
    </cfRule>
    <cfRule type="cellIs" dxfId="770" priority="867" stopIfTrue="1" operator="equal">
      <formula>"E"</formula>
    </cfRule>
    <cfRule type="cellIs" dxfId="769" priority="868" stopIfTrue="1" operator="equal">
      <formula>"P"</formula>
    </cfRule>
    <cfRule type="cellIs" dxfId="768" priority="869" stopIfTrue="1" operator="equal">
      <formula>"E"</formula>
    </cfRule>
    <cfRule type="cellIs" dxfId="767" priority="870" stopIfTrue="1" operator="equal">
      <formula>"P"</formula>
    </cfRule>
  </conditionalFormatting>
  <conditionalFormatting sqref="AF144:AI144">
    <cfRule type="cellIs" dxfId="766" priority="863" stopIfTrue="1" operator="equal">
      <formula>"e"</formula>
    </cfRule>
    <cfRule type="cellIs" dxfId="765" priority="864" stopIfTrue="1" operator="equal">
      <formula>"p"</formula>
    </cfRule>
    <cfRule type="cellIs" dxfId="764" priority="865" stopIfTrue="1" operator="equal">
      <formula>"e"</formula>
    </cfRule>
  </conditionalFormatting>
  <conditionalFormatting sqref="AF144:AI144">
    <cfRule type="cellIs" dxfId="763" priority="858" stopIfTrue="1" operator="equal">
      <formula>"P"</formula>
    </cfRule>
    <cfRule type="cellIs" dxfId="762" priority="859" stopIfTrue="1" operator="equal">
      <formula>"E"</formula>
    </cfRule>
    <cfRule type="cellIs" dxfId="761" priority="860" stopIfTrue="1" operator="equal">
      <formula>"P"</formula>
    </cfRule>
    <cfRule type="cellIs" dxfId="760" priority="861" stopIfTrue="1" operator="equal">
      <formula>"E"</formula>
    </cfRule>
    <cfRule type="cellIs" dxfId="759" priority="862" stopIfTrue="1" operator="equal">
      <formula>"P"</formula>
    </cfRule>
  </conditionalFormatting>
  <conditionalFormatting sqref="AW146:BL146 O146:S146">
    <cfRule type="cellIs" dxfId="758" priority="855" stopIfTrue="1" operator="equal">
      <formula>"e"</formula>
    </cfRule>
    <cfRule type="cellIs" dxfId="757" priority="856" stopIfTrue="1" operator="equal">
      <formula>"p"</formula>
    </cfRule>
    <cfRule type="cellIs" dxfId="756" priority="857" stopIfTrue="1" operator="equal">
      <formula>"e"</formula>
    </cfRule>
  </conditionalFormatting>
  <conditionalFormatting sqref="AW146:BL146 O146:S146">
    <cfRule type="cellIs" dxfId="755" priority="850" stopIfTrue="1" operator="equal">
      <formula>"P"</formula>
    </cfRule>
    <cfRule type="cellIs" dxfId="754" priority="851" stopIfTrue="1" operator="equal">
      <formula>"E"</formula>
    </cfRule>
    <cfRule type="cellIs" dxfId="753" priority="852" stopIfTrue="1" operator="equal">
      <formula>"P"</formula>
    </cfRule>
    <cfRule type="cellIs" dxfId="752" priority="853" stopIfTrue="1" operator="equal">
      <formula>"E"</formula>
    </cfRule>
    <cfRule type="cellIs" dxfId="751" priority="854" stopIfTrue="1" operator="equal">
      <formula>"P"</formula>
    </cfRule>
  </conditionalFormatting>
  <conditionalFormatting sqref="AS146:AV146">
    <cfRule type="cellIs" dxfId="750" priority="831" stopIfTrue="1" operator="equal">
      <formula>"e"</formula>
    </cfRule>
    <cfRule type="cellIs" dxfId="749" priority="832" stopIfTrue="1" operator="equal">
      <formula>"p"</formula>
    </cfRule>
    <cfRule type="cellIs" dxfId="748" priority="833" stopIfTrue="1" operator="equal">
      <formula>"e"</formula>
    </cfRule>
  </conditionalFormatting>
  <conditionalFormatting sqref="AS146:AV146">
    <cfRule type="cellIs" dxfId="747" priority="826" stopIfTrue="1" operator="equal">
      <formula>"P"</formula>
    </cfRule>
    <cfRule type="cellIs" dxfId="746" priority="827" stopIfTrue="1" operator="equal">
      <formula>"E"</formula>
    </cfRule>
    <cfRule type="cellIs" dxfId="745" priority="828" stopIfTrue="1" operator="equal">
      <formula>"P"</formula>
    </cfRule>
    <cfRule type="cellIs" dxfId="744" priority="829" stopIfTrue="1" operator="equal">
      <formula>"E"</formula>
    </cfRule>
    <cfRule type="cellIs" dxfId="743" priority="830" stopIfTrue="1" operator="equal">
      <formula>"P"</formula>
    </cfRule>
  </conditionalFormatting>
  <conditionalFormatting sqref="AJ146:AR146">
    <cfRule type="cellIs" dxfId="742" priority="847" stopIfTrue="1" operator="equal">
      <formula>"e"</formula>
    </cfRule>
    <cfRule type="cellIs" dxfId="741" priority="848" stopIfTrue="1" operator="equal">
      <formula>"p"</formula>
    </cfRule>
    <cfRule type="cellIs" dxfId="740" priority="849" stopIfTrue="1" operator="equal">
      <formula>"e"</formula>
    </cfRule>
  </conditionalFormatting>
  <conditionalFormatting sqref="AJ146:AR146">
    <cfRule type="cellIs" dxfId="739" priority="842" stopIfTrue="1" operator="equal">
      <formula>"P"</formula>
    </cfRule>
    <cfRule type="cellIs" dxfId="738" priority="843" stopIfTrue="1" operator="equal">
      <formula>"E"</formula>
    </cfRule>
    <cfRule type="cellIs" dxfId="737" priority="844" stopIfTrue="1" operator="equal">
      <formula>"P"</formula>
    </cfRule>
    <cfRule type="cellIs" dxfId="736" priority="845" stopIfTrue="1" operator="equal">
      <formula>"E"</formula>
    </cfRule>
    <cfRule type="cellIs" dxfId="735" priority="846" stopIfTrue="1" operator="equal">
      <formula>"P"</formula>
    </cfRule>
  </conditionalFormatting>
  <conditionalFormatting sqref="AA146">
    <cfRule type="cellIs" dxfId="734" priority="839" stopIfTrue="1" operator="equal">
      <formula>"e"</formula>
    </cfRule>
    <cfRule type="cellIs" dxfId="733" priority="840" stopIfTrue="1" operator="equal">
      <formula>"p"</formula>
    </cfRule>
    <cfRule type="cellIs" dxfId="732" priority="841" stopIfTrue="1" operator="equal">
      <formula>"e"</formula>
    </cfRule>
  </conditionalFormatting>
  <conditionalFormatting sqref="AA146">
    <cfRule type="cellIs" dxfId="731" priority="834" stopIfTrue="1" operator="equal">
      <formula>"P"</formula>
    </cfRule>
    <cfRule type="cellIs" dxfId="730" priority="835" stopIfTrue="1" operator="equal">
      <formula>"E"</formula>
    </cfRule>
    <cfRule type="cellIs" dxfId="729" priority="836" stopIfTrue="1" operator="equal">
      <formula>"P"</formula>
    </cfRule>
    <cfRule type="cellIs" dxfId="728" priority="837" stopIfTrue="1" operator="equal">
      <formula>"E"</formula>
    </cfRule>
    <cfRule type="cellIs" dxfId="727" priority="838" stopIfTrue="1" operator="equal">
      <formula>"P"</formula>
    </cfRule>
  </conditionalFormatting>
  <conditionalFormatting sqref="AB146:AE146">
    <cfRule type="cellIs" dxfId="726" priority="823" stopIfTrue="1" operator="equal">
      <formula>"e"</formula>
    </cfRule>
    <cfRule type="cellIs" dxfId="725" priority="824" stopIfTrue="1" operator="equal">
      <formula>"p"</formula>
    </cfRule>
    <cfRule type="cellIs" dxfId="724" priority="825" stopIfTrue="1" operator="equal">
      <formula>"e"</formula>
    </cfRule>
  </conditionalFormatting>
  <conditionalFormatting sqref="AB146:AE146">
    <cfRule type="cellIs" dxfId="723" priority="818" stopIfTrue="1" operator="equal">
      <formula>"P"</formula>
    </cfRule>
    <cfRule type="cellIs" dxfId="722" priority="819" stopIfTrue="1" operator="equal">
      <formula>"E"</formula>
    </cfRule>
    <cfRule type="cellIs" dxfId="721" priority="820" stopIfTrue="1" operator="equal">
      <formula>"P"</formula>
    </cfRule>
    <cfRule type="cellIs" dxfId="720" priority="821" stopIfTrue="1" operator="equal">
      <formula>"E"</formula>
    </cfRule>
    <cfRule type="cellIs" dxfId="719" priority="822" stopIfTrue="1" operator="equal">
      <formula>"P"</formula>
    </cfRule>
  </conditionalFormatting>
  <conditionalFormatting sqref="W146:Z146">
    <cfRule type="cellIs" dxfId="718" priority="815" stopIfTrue="1" operator="equal">
      <formula>"e"</formula>
    </cfRule>
    <cfRule type="cellIs" dxfId="717" priority="816" stopIfTrue="1" operator="equal">
      <formula>"p"</formula>
    </cfRule>
    <cfRule type="cellIs" dxfId="716" priority="817" stopIfTrue="1" operator="equal">
      <formula>"e"</formula>
    </cfRule>
  </conditionalFormatting>
  <conditionalFormatting sqref="W146:Z146">
    <cfRule type="cellIs" dxfId="715" priority="810" stopIfTrue="1" operator="equal">
      <formula>"P"</formula>
    </cfRule>
    <cfRule type="cellIs" dxfId="714" priority="811" stopIfTrue="1" operator="equal">
      <formula>"E"</formula>
    </cfRule>
    <cfRule type="cellIs" dxfId="713" priority="812" stopIfTrue="1" operator="equal">
      <formula>"P"</formula>
    </cfRule>
    <cfRule type="cellIs" dxfId="712" priority="813" stopIfTrue="1" operator="equal">
      <formula>"E"</formula>
    </cfRule>
    <cfRule type="cellIs" dxfId="711" priority="814" stopIfTrue="1" operator="equal">
      <formula>"P"</formula>
    </cfRule>
  </conditionalFormatting>
  <conditionalFormatting sqref="T146:V146">
    <cfRule type="cellIs" dxfId="710" priority="807" stopIfTrue="1" operator="equal">
      <formula>"e"</formula>
    </cfRule>
    <cfRule type="cellIs" dxfId="709" priority="808" stopIfTrue="1" operator="equal">
      <formula>"p"</formula>
    </cfRule>
    <cfRule type="cellIs" dxfId="708" priority="809" stopIfTrue="1" operator="equal">
      <formula>"e"</formula>
    </cfRule>
  </conditionalFormatting>
  <conditionalFormatting sqref="T146:V146">
    <cfRule type="cellIs" dxfId="707" priority="802" stopIfTrue="1" operator="equal">
      <formula>"P"</formula>
    </cfRule>
    <cfRule type="cellIs" dxfId="706" priority="803" stopIfTrue="1" operator="equal">
      <formula>"E"</formula>
    </cfRule>
    <cfRule type="cellIs" dxfId="705" priority="804" stopIfTrue="1" operator="equal">
      <formula>"P"</formula>
    </cfRule>
    <cfRule type="cellIs" dxfId="704" priority="805" stopIfTrue="1" operator="equal">
      <formula>"E"</formula>
    </cfRule>
    <cfRule type="cellIs" dxfId="703" priority="806" stopIfTrue="1" operator="equal">
      <formula>"P"</formula>
    </cfRule>
  </conditionalFormatting>
  <conditionalFormatting sqref="AF146:AI146">
    <cfRule type="cellIs" dxfId="702" priority="799" stopIfTrue="1" operator="equal">
      <formula>"e"</formula>
    </cfRule>
    <cfRule type="cellIs" dxfId="701" priority="800" stopIfTrue="1" operator="equal">
      <formula>"p"</formula>
    </cfRule>
    <cfRule type="cellIs" dxfId="700" priority="801" stopIfTrue="1" operator="equal">
      <formula>"e"</formula>
    </cfRule>
  </conditionalFormatting>
  <conditionalFormatting sqref="AF146:AI146">
    <cfRule type="cellIs" dxfId="699" priority="794" stopIfTrue="1" operator="equal">
      <formula>"P"</formula>
    </cfRule>
    <cfRule type="cellIs" dxfId="698" priority="795" stopIfTrue="1" operator="equal">
      <formula>"E"</formula>
    </cfRule>
    <cfRule type="cellIs" dxfId="697" priority="796" stopIfTrue="1" operator="equal">
      <formula>"P"</formula>
    </cfRule>
    <cfRule type="cellIs" dxfId="696" priority="797" stopIfTrue="1" operator="equal">
      <formula>"E"</formula>
    </cfRule>
    <cfRule type="cellIs" dxfId="695" priority="798" stopIfTrue="1" operator="equal">
      <formula>"P"</formula>
    </cfRule>
  </conditionalFormatting>
  <conditionalFormatting sqref="AW148:BL148 O148:S148">
    <cfRule type="cellIs" dxfId="694" priority="791" stopIfTrue="1" operator="equal">
      <formula>"e"</formula>
    </cfRule>
    <cfRule type="cellIs" dxfId="693" priority="792" stopIfTrue="1" operator="equal">
      <formula>"p"</formula>
    </cfRule>
    <cfRule type="cellIs" dxfId="692" priority="793" stopIfTrue="1" operator="equal">
      <formula>"e"</formula>
    </cfRule>
  </conditionalFormatting>
  <conditionalFormatting sqref="AW148:BL148 O148:S148">
    <cfRule type="cellIs" dxfId="691" priority="786" stopIfTrue="1" operator="equal">
      <formula>"P"</formula>
    </cfRule>
    <cfRule type="cellIs" dxfId="690" priority="787" stopIfTrue="1" operator="equal">
      <formula>"E"</formula>
    </cfRule>
    <cfRule type="cellIs" dxfId="689" priority="788" stopIfTrue="1" operator="equal">
      <formula>"P"</formula>
    </cfRule>
    <cfRule type="cellIs" dxfId="688" priority="789" stopIfTrue="1" operator="equal">
      <formula>"E"</formula>
    </cfRule>
    <cfRule type="cellIs" dxfId="687" priority="790" stopIfTrue="1" operator="equal">
      <formula>"P"</formula>
    </cfRule>
  </conditionalFormatting>
  <conditionalFormatting sqref="AS148:AV148">
    <cfRule type="cellIs" dxfId="686" priority="767" stopIfTrue="1" operator="equal">
      <formula>"e"</formula>
    </cfRule>
    <cfRule type="cellIs" dxfId="685" priority="768" stopIfTrue="1" operator="equal">
      <formula>"p"</formula>
    </cfRule>
    <cfRule type="cellIs" dxfId="684" priority="769" stopIfTrue="1" operator="equal">
      <formula>"e"</formula>
    </cfRule>
  </conditionalFormatting>
  <conditionalFormatting sqref="AS148:AV148">
    <cfRule type="cellIs" dxfId="683" priority="762" stopIfTrue="1" operator="equal">
      <formula>"P"</formula>
    </cfRule>
    <cfRule type="cellIs" dxfId="682" priority="763" stopIfTrue="1" operator="equal">
      <formula>"E"</formula>
    </cfRule>
    <cfRule type="cellIs" dxfId="681" priority="764" stopIfTrue="1" operator="equal">
      <formula>"P"</formula>
    </cfRule>
    <cfRule type="cellIs" dxfId="680" priority="765" stopIfTrue="1" operator="equal">
      <formula>"E"</formula>
    </cfRule>
    <cfRule type="cellIs" dxfId="679" priority="766" stopIfTrue="1" operator="equal">
      <formula>"P"</formula>
    </cfRule>
  </conditionalFormatting>
  <conditionalFormatting sqref="AJ148:AR148">
    <cfRule type="cellIs" dxfId="678" priority="783" stopIfTrue="1" operator="equal">
      <formula>"e"</formula>
    </cfRule>
    <cfRule type="cellIs" dxfId="677" priority="784" stopIfTrue="1" operator="equal">
      <formula>"p"</formula>
    </cfRule>
    <cfRule type="cellIs" dxfId="676" priority="785" stopIfTrue="1" operator="equal">
      <formula>"e"</formula>
    </cfRule>
  </conditionalFormatting>
  <conditionalFormatting sqref="AJ148:AR148">
    <cfRule type="cellIs" dxfId="675" priority="778" stopIfTrue="1" operator="equal">
      <formula>"P"</formula>
    </cfRule>
    <cfRule type="cellIs" dxfId="674" priority="779" stopIfTrue="1" operator="equal">
      <formula>"E"</formula>
    </cfRule>
    <cfRule type="cellIs" dxfId="673" priority="780" stopIfTrue="1" operator="equal">
      <formula>"P"</formula>
    </cfRule>
    <cfRule type="cellIs" dxfId="672" priority="781" stopIfTrue="1" operator="equal">
      <formula>"E"</formula>
    </cfRule>
    <cfRule type="cellIs" dxfId="671" priority="782" stopIfTrue="1" operator="equal">
      <formula>"P"</formula>
    </cfRule>
  </conditionalFormatting>
  <conditionalFormatting sqref="AA148">
    <cfRule type="cellIs" dxfId="670" priority="775" stopIfTrue="1" operator="equal">
      <formula>"e"</formula>
    </cfRule>
    <cfRule type="cellIs" dxfId="669" priority="776" stopIfTrue="1" operator="equal">
      <formula>"p"</formula>
    </cfRule>
    <cfRule type="cellIs" dxfId="668" priority="777" stopIfTrue="1" operator="equal">
      <formula>"e"</formula>
    </cfRule>
  </conditionalFormatting>
  <conditionalFormatting sqref="AA148">
    <cfRule type="cellIs" dxfId="667" priority="770" stopIfTrue="1" operator="equal">
      <formula>"P"</formula>
    </cfRule>
    <cfRule type="cellIs" dxfId="666" priority="771" stopIfTrue="1" operator="equal">
      <formula>"E"</formula>
    </cfRule>
    <cfRule type="cellIs" dxfId="665" priority="772" stopIfTrue="1" operator="equal">
      <formula>"P"</formula>
    </cfRule>
    <cfRule type="cellIs" dxfId="664" priority="773" stopIfTrue="1" operator="equal">
      <formula>"E"</formula>
    </cfRule>
    <cfRule type="cellIs" dxfId="663" priority="774" stopIfTrue="1" operator="equal">
      <formula>"P"</formula>
    </cfRule>
  </conditionalFormatting>
  <conditionalFormatting sqref="AB148:AE148">
    <cfRule type="cellIs" dxfId="662" priority="759" stopIfTrue="1" operator="equal">
      <formula>"e"</formula>
    </cfRule>
    <cfRule type="cellIs" dxfId="661" priority="760" stopIfTrue="1" operator="equal">
      <formula>"p"</formula>
    </cfRule>
    <cfRule type="cellIs" dxfId="660" priority="761" stopIfTrue="1" operator="equal">
      <formula>"e"</formula>
    </cfRule>
  </conditionalFormatting>
  <conditionalFormatting sqref="AB148:AE148">
    <cfRule type="cellIs" dxfId="659" priority="754" stopIfTrue="1" operator="equal">
      <formula>"P"</formula>
    </cfRule>
    <cfRule type="cellIs" dxfId="658" priority="755" stopIfTrue="1" operator="equal">
      <formula>"E"</formula>
    </cfRule>
    <cfRule type="cellIs" dxfId="657" priority="756" stopIfTrue="1" operator="equal">
      <formula>"P"</formula>
    </cfRule>
    <cfRule type="cellIs" dxfId="656" priority="757" stopIfTrue="1" operator="equal">
      <formula>"E"</formula>
    </cfRule>
    <cfRule type="cellIs" dxfId="655" priority="758" stopIfTrue="1" operator="equal">
      <formula>"P"</formula>
    </cfRule>
  </conditionalFormatting>
  <conditionalFormatting sqref="W148:Z148">
    <cfRule type="cellIs" dxfId="654" priority="751" stopIfTrue="1" operator="equal">
      <formula>"e"</formula>
    </cfRule>
    <cfRule type="cellIs" dxfId="653" priority="752" stopIfTrue="1" operator="equal">
      <formula>"p"</formula>
    </cfRule>
    <cfRule type="cellIs" dxfId="652" priority="753" stopIfTrue="1" operator="equal">
      <formula>"e"</formula>
    </cfRule>
  </conditionalFormatting>
  <conditionalFormatting sqref="W148:Z148">
    <cfRule type="cellIs" dxfId="651" priority="746" stopIfTrue="1" operator="equal">
      <formula>"P"</formula>
    </cfRule>
    <cfRule type="cellIs" dxfId="650" priority="747" stopIfTrue="1" operator="equal">
      <formula>"E"</formula>
    </cfRule>
    <cfRule type="cellIs" dxfId="649" priority="748" stopIfTrue="1" operator="equal">
      <formula>"P"</formula>
    </cfRule>
    <cfRule type="cellIs" dxfId="648" priority="749" stopIfTrue="1" operator="equal">
      <formula>"E"</formula>
    </cfRule>
    <cfRule type="cellIs" dxfId="647" priority="750" stopIfTrue="1" operator="equal">
      <formula>"P"</formula>
    </cfRule>
  </conditionalFormatting>
  <conditionalFormatting sqref="T148:V148">
    <cfRule type="cellIs" dxfId="646" priority="743" stopIfTrue="1" operator="equal">
      <formula>"e"</formula>
    </cfRule>
    <cfRule type="cellIs" dxfId="645" priority="744" stopIfTrue="1" operator="equal">
      <formula>"p"</formula>
    </cfRule>
    <cfRule type="cellIs" dxfId="644" priority="745" stopIfTrue="1" operator="equal">
      <formula>"e"</formula>
    </cfRule>
  </conditionalFormatting>
  <conditionalFormatting sqref="T148:V148">
    <cfRule type="cellIs" dxfId="643" priority="738" stopIfTrue="1" operator="equal">
      <formula>"P"</formula>
    </cfRule>
    <cfRule type="cellIs" dxfId="642" priority="739" stopIfTrue="1" operator="equal">
      <formula>"E"</formula>
    </cfRule>
    <cfRule type="cellIs" dxfId="641" priority="740" stopIfTrue="1" operator="equal">
      <formula>"P"</formula>
    </cfRule>
    <cfRule type="cellIs" dxfId="640" priority="741" stopIfTrue="1" operator="equal">
      <formula>"E"</formula>
    </cfRule>
    <cfRule type="cellIs" dxfId="639" priority="742" stopIfTrue="1" operator="equal">
      <formula>"P"</formula>
    </cfRule>
  </conditionalFormatting>
  <conditionalFormatting sqref="AF148:AI148">
    <cfRule type="cellIs" dxfId="638" priority="735" stopIfTrue="1" operator="equal">
      <formula>"e"</formula>
    </cfRule>
    <cfRule type="cellIs" dxfId="637" priority="736" stopIfTrue="1" operator="equal">
      <formula>"p"</formula>
    </cfRule>
    <cfRule type="cellIs" dxfId="636" priority="737" stopIfTrue="1" operator="equal">
      <formula>"e"</formula>
    </cfRule>
  </conditionalFormatting>
  <conditionalFormatting sqref="AF148:AI148">
    <cfRule type="cellIs" dxfId="635" priority="730" stopIfTrue="1" operator="equal">
      <formula>"P"</formula>
    </cfRule>
    <cfRule type="cellIs" dxfId="634" priority="731" stopIfTrue="1" operator="equal">
      <formula>"E"</formula>
    </cfRule>
    <cfRule type="cellIs" dxfId="633" priority="732" stopIfTrue="1" operator="equal">
      <formula>"P"</formula>
    </cfRule>
    <cfRule type="cellIs" dxfId="632" priority="733" stopIfTrue="1" operator="equal">
      <formula>"E"</formula>
    </cfRule>
    <cfRule type="cellIs" dxfId="631" priority="734" stopIfTrue="1" operator="equal">
      <formula>"P"</formula>
    </cfRule>
  </conditionalFormatting>
  <conditionalFormatting sqref="AW150:BL150 O150:S150">
    <cfRule type="cellIs" dxfId="630" priority="727" stopIfTrue="1" operator="equal">
      <formula>"e"</formula>
    </cfRule>
    <cfRule type="cellIs" dxfId="629" priority="728" stopIfTrue="1" operator="equal">
      <formula>"p"</formula>
    </cfRule>
    <cfRule type="cellIs" dxfId="628" priority="729" stopIfTrue="1" operator="equal">
      <formula>"e"</formula>
    </cfRule>
  </conditionalFormatting>
  <conditionalFormatting sqref="AW150:BL150 O150:S150">
    <cfRule type="cellIs" dxfId="627" priority="722" stopIfTrue="1" operator="equal">
      <formula>"P"</formula>
    </cfRule>
    <cfRule type="cellIs" dxfId="626" priority="723" stopIfTrue="1" operator="equal">
      <formula>"E"</formula>
    </cfRule>
    <cfRule type="cellIs" dxfId="625" priority="724" stopIfTrue="1" operator="equal">
      <formula>"P"</formula>
    </cfRule>
    <cfRule type="cellIs" dxfId="624" priority="725" stopIfTrue="1" operator="equal">
      <formula>"E"</formula>
    </cfRule>
    <cfRule type="cellIs" dxfId="623" priority="726" stopIfTrue="1" operator="equal">
      <formula>"P"</formula>
    </cfRule>
  </conditionalFormatting>
  <conditionalFormatting sqref="AS150:AV150">
    <cfRule type="cellIs" dxfId="622" priority="703" stopIfTrue="1" operator="equal">
      <formula>"e"</formula>
    </cfRule>
    <cfRule type="cellIs" dxfId="621" priority="704" stopIfTrue="1" operator="equal">
      <formula>"p"</formula>
    </cfRule>
    <cfRule type="cellIs" dxfId="620" priority="705" stopIfTrue="1" operator="equal">
      <formula>"e"</formula>
    </cfRule>
  </conditionalFormatting>
  <conditionalFormatting sqref="AS150:AV150">
    <cfRule type="cellIs" dxfId="619" priority="698" stopIfTrue="1" operator="equal">
      <formula>"P"</formula>
    </cfRule>
    <cfRule type="cellIs" dxfId="618" priority="699" stopIfTrue="1" operator="equal">
      <formula>"E"</formula>
    </cfRule>
    <cfRule type="cellIs" dxfId="617" priority="700" stopIfTrue="1" operator="equal">
      <formula>"P"</formula>
    </cfRule>
    <cfRule type="cellIs" dxfId="616" priority="701" stopIfTrue="1" operator="equal">
      <formula>"E"</formula>
    </cfRule>
    <cfRule type="cellIs" dxfId="615" priority="702" stopIfTrue="1" operator="equal">
      <formula>"P"</formula>
    </cfRule>
  </conditionalFormatting>
  <conditionalFormatting sqref="AJ150:AR150">
    <cfRule type="cellIs" dxfId="614" priority="719" stopIfTrue="1" operator="equal">
      <formula>"e"</formula>
    </cfRule>
    <cfRule type="cellIs" dxfId="613" priority="720" stopIfTrue="1" operator="equal">
      <formula>"p"</formula>
    </cfRule>
    <cfRule type="cellIs" dxfId="612" priority="721" stopIfTrue="1" operator="equal">
      <formula>"e"</formula>
    </cfRule>
  </conditionalFormatting>
  <conditionalFormatting sqref="AJ150:AR150">
    <cfRule type="cellIs" dxfId="611" priority="714" stopIfTrue="1" operator="equal">
      <formula>"P"</formula>
    </cfRule>
    <cfRule type="cellIs" dxfId="610" priority="715" stopIfTrue="1" operator="equal">
      <formula>"E"</formula>
    </cfRule>
    <cfRule type="cellIs" dxfId="609" priority="716" stopIfTrue="1" operator="equal">
      <formula>"P"</formula>
    </cfRule>
    <cfRule type="cellIs" dxfId="608" priority="717" stopIfTrue="1" operator="equal">
      <formula>"E"</formula>
    </cfRule>
    <cfRule type="cellIs" dxfId="607" priority="718" stopIfTrue="1" operator="equal">
      <formula>"P"</formula>
    </cfRule>
  </conditionalFormatting>
  <conditionalFormatting sqref="AA150">
    <cfRule type="cellIs" dxfId="606" priority="711" stopIfTrue="1" operator="equal">
      <formula>"e"</formula>
    </cfRule>
    <cfRule type="cellIs" dxfId="605" priority="712" stopIfTrue="1" operator="equal">
      <formula>"p"</formula>
    </cfRule>
    <cfRule type="cellIs" dxfId="604" priority="713" stopIfTrue="1" operator="equal">
      <formula>"e"</formula>
    </cfRule>
  </conditionalFormatting>
  <conditionalFormatting sqref="AA150">
    <cfRule type="cellIs" dxfId="603" priority="706" stopIfTrue="1" operator="equal">
      <formula>"P"</formula>
    </cfRule>
    <cfRule type="cellIs" dxfId="602" priority="707" stopIfTrue="1" operator="equal">
      <formula>"E"</formula>
    </cfRule>
    <cfRule type="cellIs" dxfId="601" priority="708" stopIfTrue="1" operator="equal">
      <formula>"P"</formula>
    </cfRule>
    <cfRule type="cellIs" dxfId="600" priority="709" stopIfTrue="1" operator="equal">
      <formula>"E"</formula>
    </cfRule>
    <cfRule type="cellIs" dxfId="599" priority="710" stopIfTrue="1" operator="equal">
      <formula>"P"</formula>
    </cfRule>
  </conditionalFormatting>
  <conditionalFormatting sqref="X150:Z150">
    <cfRule type="cellIs" dxfId="598" priority="687" stopIfTrue="1" operator="equal">
      <formula>"e"</formula>
    </cfRule>
    <cfRule type="cellIs" dxfId="597" priority="688" stopIfTrue="1" operator="equal">
      <formula>"p"</formula>
    </cfRule>
    <cfRule type="cellIs" dxfId="596" priority="689" stopIfTrue="1" operator="equal">
      <formula>"e"</formula>
    </cfRule>
  </conditionalFormatting>
  <conditionalFormatting sqref="X150:Z150">
    <cfRule type="cellIs" dxfId="595" priority="682" stopIfTrue="1" operator="equal">
      <formula>"P"</formula>
    </cfRule>
    <cfRule type="cellIs" dxfId="594" priority="683" stopIfTrue="1" operator="equal">
      <formula>"E"</formula>
    </cfRule>
    <cfRule type="cellIs" dxfId="593" priority="684" stopIfTrue="1" operator="equal">
      <formula>"P"</formula>
    </cfRule>
    <cfRule type="cellIs" dxfId="592" priority="685" stopIfTrue="1" operator="equal">
      <formula>"E"</formula>
    </cfRule>
    <cfRule type="cellIs" dxfId="591" priority="686" stopIfTrue="1" operator="equal">
      <formula>"P"</formula>
    </cfRule>
  </conditionalFormatting>
  <conditionalFormatting sqref="T150:V150">
    <cfRule type="cellIs" dxfId="590" priority="679" stopIfTrue="1" operator="equal">
      <formula>"e"</formula>
    </cfRule>
    <cfRule type="cellIs" dxfId="589" priority="680" stopIfTrue="1" operator="equal">
      <formula>"p"</formula>
    </cfRule>
    <cfRule type="cellIs" dxfId="588" priority="681" stopIfTrue="1" operator="equal">
      <formula>"e"</formula>
    </cfRule>
  </conditionalFormatting>
  <conditionalFormatting sqref="T150:V150">
    <cfRule type="cellIs" dxfId="587" priority="674" stopIfTrue="1" operator="equal">
      <formula>"P"</formula>
    </cfRule>
    <cfRule type="cellIs" dxfId="586" priority="675" stopIfTrue="1" operator="equal">
      <formula>"E"</formula>
    </cfRule>
    <cfRule type="cellIs" dxfId="585" priority="676" stopIfTrue="1" operator="equal">
      <formula>"P"</formula>
    </cfRule>
    <cfRule type="cellIs" dxfId="584" priority="677" stopIfTrue="1" operator="equal">
      <formula>"E"</formula>
    </cfRule>
    <cfRule type="cellIs" dxfId="583" priority="678" stopIfTrue="1" operator="equal">
      <formula>"P"</formula>
    </cfRule>
  </conditionalFormatting>
  <conditionalFormatting sqref="AF150:AI150">
    <cfRule type="cellIs" dxfId="582" priority="671" stopIfTrue="1" operator="equal">
      <formula>"e"</formula>
    </cfRule>
    <cfRule type="cellIs" dxfId="581" priority="672" stopIfTrue="1" operator="equal">
      <formula>"p"</formula>
    </cfRule>
    <cfRule type="cellIs" dxfId="580" priority="673" stopIfTrue="1" operator="equal">
      <formula>"e"</formula>
    </cfRule>
  </conditionalFormatting>
  <conditionalFormatting sqref="AF150:AI150">
    <cfRule type="cellIs" dxfId="579" priority="666" stopIfTrue="1" operator="equal">
      <formula>"P"</formula>
    </cfRule>
    <cfRule type="cellIs" dxfId="578" priority="667" stopIfTrue="1" operator="equal">
      <formula>"E"</formula>
    </cfRule>
    <cfRule type="cellIs" dxfId="577" priority="668" stopIfTrue="1" operator="equal">
      <formula>"P"</formula>
    </cfRule>
    <cfRule type="cellIs" dxfId="576" priority="669" stopIfTrue="1" operator="equal">
      <formula>"E"</formula>
    </cfRule>
    <cfRule type="cellIs" dxfId="575" priority="670" stopIfTrue="1" operator="equal">
      <formula>"P"</formula>
    </cfRule>
  </conditionalFormatting>
  <conditionalFormatting sqref="AW152:BL152 O152:S152">
    <cfRule type="cellIs" dxfId="574" priority="663" stopIfTrue="1" operator="equal">
      <formula>"e"</formula>
    </cfRule>
    <cfRule type="cellIs" dxfId="573" priority="664" stopIfTrue="1" operator="equal">
      <formula>"p"</formula>
    </cfRule>
    <cfRule type="cellIs" dxfId="572" priority="665" stopIfTrue="1" operator="equal">
      <formula>"e"</formula>
    </cfRule>
  </conditionalFormatting>
  <conditionalFormatting sqref="AW152:BL152 O152:S152">
    <cfRule type="cellIs" dxfId="571" priority="658" stopIfTrue="1" operator="equal">
      <formula>"P"</formula>
    </cfRule>
    <cfRule type="cellIs" dxfId="570" priority="659" stopIfTrue="1" operator="equal">
      <formula>"E"</formula>
    </cfRule>
    <cfRule type="cellIs" dxfId="569" priority="660" stopIfTrue="1" operator="equal">
      <formula>"P"</formula>
    </cfRule>
    <cfRule type="cellIs" dxfId="568" priority="661" stopIfTrue="1" operator="equal">
      <formula>"E"</formula>
    </cfRule>
    <cfRule type="cellIs" dxfId="567" priority="662" stopIfTrue="1" operator="equal">
      <formula>"P"</formula>
    </cfRule>
  </conditionalFormatting>
  <conditionalFormatting sqref="AS152:AV152">
    <cfRule type="cellIs" dxfId="566" priority="639" stopIfTrue="1" operator="equal">
      <formula>"e"</formula>
    </cfRule>
    <cfRule type="cellIs" dxfId="565" priority="640" stopIfTrue="1" operator="equal">
      <formula>"p"</formula>
    </cfRule>
    <cfRule type="cellIs" dxfId="564" priority="641" stopIfTrue="1" operator="equal">
      <formula>"e"</formula>
    </cfRule>
  </conditionalFormatting>
  <conditionalFormatting sqref="AS152:AV152">
    <cfRule type="cellIs" dxfId="563" priority="634" stopIfTrue="1" operator="equal">
      <formula>"P"</formula>
    </cfRule>
    <cfRule type="cellIs" dxfId="562" priority="635" stopIfTrue="1" operator="equal">
      <formula>"E"</formula>
    </cfRule>
    <cfRule type="cellIs" dxfId="561" priority="636" stopIfTrue="1" operator="equal">
      <formula>"P"</formula>
    </cfRule>
    <cfRule type="cellIs" dxfId="560" priority="637" stopIfTrue="1" operator="equal">
      <formula>"E"</formula>
    </cfRule>
    <cfRule type="cellIs" dxfId="559" priority="638" stopIfTrue="1" operator="equal">
      <formula>"P"</formula>
    </cfRule>
  </conditionalFormatting>
  <conditionalFormatting sqref="AJ152:AR152">
    <cfRule type="cellIs" dxfId="558" priority="655" stopIfTrue="1" operator="equal">
      <formula>"e"</formula>
    </cfRule>
    <cfRule type="cellIs" dxfId="557" priority="656" stopIfTrue="1" operator="equal">
      <formula>"p"</formula>
    </cfRule>
    <cfRule type="cellIs" dxfId="556" priority="657" stopIfTrue="1" operator="equal">
      <formula>"e"</formula>
    </cfRule>
  </conditionalFormatting>
  <conditionalFormatting sqref="AJ152:AR152">
    <cfRule type="cellIs" dxfId="555" priority="650" stopIfTrue="1" operator="equal">
      <formula>"P"</formula>
    </cfRule>
    <cfRule type="cellIs" dxfId="554" priority="651" stopIfTrue="1" operator="equal">
      <formula>"E"</formula>
    </cfRule>
    <cfRule type="cellIs" dxfId="553" priority="652" stopIfTrue="1" operator="equal">
      <formula>"P"</formula>
    </cfRule>
    <cfRule type="cellIs" dxfId="552" priority="653" stopIfTrue="1" operator="equal">
      <formula>"E"</formula>
    </cfRule>
    <cfRule type="cellIs" dxfId="551" priority="654" stopIfTrue="1" operator="equal">
      <formula>"P"</formula>
    </cfRule>
  </conditionalFormatting>
  <conditionalFormatting sqref="AA152">
    <cfRule type="cellIs" dxfId="550" priority="647" stopIfTrue="1" operator="equal">
      <formula>"e"</formula>
    </cfRule>
    <cfRule type="cellIs" dxfId="549" priority="648" stopIfTrue="1" operator="equal">
      <formula>"p"</formula>
    </cfRule>
    <cfRule type="cellIs" dxfId="548" priority="649" stopIfTrue="1" operator="equal">
      <formula>"e"</formula>
    </cfRule>
  </conditionalFormatting>
  <conditionalFormatting sqref="AA152">
    <cfRule type="cellIs" dxfId="547" priority="642" stopIfTrue="1" operator="equal">
      <formula>"P"</formula>
    </cfRule>
    <cfRule type="cellIs" dxfId="546" priority="643" stopIfTrue="1" operator="equal">
      <formula>"E"</formula>
    </cfRule>
    <cfRule type="cellIs" dxfId="545" priority="644" stopIfTrue="1" operator="equal">
      <formula>"P"</formula>
    </cfRule>
    <cfRule type="cellIs" dxfId="544" priority="645" stopIfTrue="1" operator="equal">
      <formula>"E"</formula>
    </cfRule>
    <cfRule type="cellIs" dxfId="543" priority="646" stopIfTrue="1" operator="equal">
      <formula>"P"</formula>
    </cfRule>
  </conditionalFormatting>
  <conditionalFormatting sqref="AB152:AE152">
    <cfRule type="cellIs" dxfId="542" priority="631" stopIfTrue="1" operator="equal">
      <formula>"e"</formula>
    </cfRule>
    <cfRule type="cellIs" dxfId="541" priority="632" stopIfTrue="1" operator="equal">
      <formula>"p"</formula>
    </cfRule>
    <cfRule type="cellIs" dxfId="540" priority="633" stopIfTrue="1" operator="equal">
      <formula>"e"</formula>
    </cfRule>
  </conditionalFormatting>
  <conditionalFormatting sqref="AB152:AE152">
    <cfRule type="cellIs" dxfId="539" priority="626" stopIfTrue="1" operator="equal">
      <formula>"P"</formula>
    </cfRule>
    <cfRule type="cellIs" dxfId="538" priority="627" stopIfTrue="1" operator="equal">
      <formula>"E"</formula>
    </cfRule>
    <cfRule type="cellIs" dxfId="537" priority="628" stopIfTrue="1" operator="equal">
      <formula>"P"</formula>
    </cfRule>
    <cfRule type="cellIs" dxfId="536" priority="629" stopIfTrue="1" operator="equal">
      <formula>"E"</formula>
    </cfRule>
    <cfRule type="cellIs" dxfId="535" priority="630" stopIfTrue="1" operator="equal">
      <formula>"P"</formula>
    </cfRule>
  </conditionalFormatting>
  <conditionalFormatting sqref="W152:Z152">
    <cfRule type="cellIs" dxfId="534" priority="623" stopIfTrue="1" operator="equal">
      <formula>"e"</formula>
    </cfRule>
    <cfRule type="cellIs" dxfId="533" priority="624" stopIfTrue="1" operator="equal">
      <formula>"p"</formula>
    </cfRule>
    <cfRule type="cellIs" dxfId="532" priority="625" stopIfTrue="1" operator="equal">
      <formula>"e"</formula>
    </cfRule>
  </conditionalFormatting>
  <conditionalFormatting sqref="W152:Z152">
    <cfRule type="cellIs" dxfId="531" priority="618" stopIfTrue="1" operator="equal">
      <formula>"P"</formula>
    </cfRule>
    <cfRule type="cellIs" dxfId="530" priority="619" stopIfTrue="1" operator="equal">
      <formula>"E"</formula>
    </cfRule>
    <cfRule type="cellIs" dxfId="529" priority="620" stopIfTrue="1" operator="equal">
      <formula>"P"</formula>
    </cfRule>
    <cfRule type="cellIs" dxfId="528" priority="621" stopIfTrue="1" operator="equal">
      <formula>"E"</formula>
    </cfRule>
    <cfRule type="cellIs" dxfId="527" priority="622" stopIfTrue="1" operator="equal">
      <formula>"P"</formula>
    </cfRule>
  </conditionalFormatting>
  <conditionalFormatting sqref="T152:V152">
    <cfRule type="cellIs" dxfId="526" priority="615" stopIfTrue="1" operator="equal">
      <formula>"e"</formula>
    </cfRule>
    <cfRule type="cellIs" dxfId="525" priority="616" stopIfTrue="1" operator="equal">
      <formula>"p"</formula>
    </cfRule>
    <cfRule type="cellIs" dxfId="524" priority="617" stopIfTrue="1" operator="equal">
      <formula>"e"</formula>
    </cfRule>
  </conditionalFormatting>
  <conditionalFormatting sqref="T152:V152">
    <cfRule type="cellIs" dxfId="523" priority="610" stopIfTrue="1" operator="equal">
      <formula>"P"</formula>
    </cfRule>
    <cfRule type="cellIs" dxfId="522" priority="611" stopIfTrue="1" operator="equal">
      <formula>"E"</formula>
    </cfRule>
    <cfRule type="cellIs" dxfId="521" priority="612" stopIfTrue="1" operator="equal">
      <formula>"P"</formula>
    </cfRule>
    <cfRule type="cellIs" dxfId="520" priority="613" stopIfTrue="1" operator="equal">
      <formula>"E"</formula>
    </cfRule>
    <cfRule type="cellIs" dxfId="519" priority="614" stopIfTrue="1" operator="equal">
      <formula>"P"</formula>
    </cfRule>
  </conditionalFormatting>
  <conditionalFormatting sqref="AF152:AI152">
    <cfRule type="cellIs" dxfId="518" priority="607" stopIfTrue="1" operator="equal">
      <formula>"e"</formula>
    </cfRule>
    <cfRule type="cellIs" dxfId="517" priority="608" stopIfTrue="1" operator="equal">
      <formula>"p"</formula>
    </cfRule>
    <cfRule type="cellIs" dxfId="516" priority="609" stopIfTrue="1" operator="equal">
      <formula>"e"</formula>
    </cfRule>
  </conditionalFormatting>
  <conditionalFormatting sqref="AF152:AI152">
    <cfRule type="cellIs" dxfId="515" priority="602" stopIfTrue="1" operator="equal">
      <formula>"P"</formula>
    </cfRule>
    <cfRule type="cellIs" dxfId="514" priority="603" stopIfTrue="1" operator="equal">
      <formula>"E"</formula>
    </cfRule>
    <cfRule type="cellIs" dxfId="513" priority="604" stopIfTrue="1" operator="equal">
      <formula>"P"</formula>
    </cfRule>
    <cfRule type="cellIs" dxfId="512" priority="605" stopIfTrue="1" operator="equal">
      <formula>"E"</formula>
    </cfRule>
    <cfRule type="cellIs" dxfId="511" priority="606" stopIfTrue="1" operator="equal">
      <formula>"P"</formula>
    </cfRule>
  </conditionalFormatting>
  <conditionalFormatting sqref="AW154:BL154 O154:S154">
    <cfRule type="cellIs" dxfId="510" priority="599" stopIfTrue="1" operator="equal">
      <formula>"e"</formula>
    </cfRule>
    <cfRule type="cellIs" dxfId="509" priority="600" stopIfTrue="1" operator="equal">
      <formula>"p"</formula>
    </cfRule>
    <cfRule type="cellIs" dxfId="508" priority="601" stopIfTrue="1" operator="equal">
      <formula>"e"</formula>
    </cfRule>
  </conditionalFormatting>
  <conditionalFormatting sqref="AW154:BL154 O154:S154">
    <cfRule type="cellIs" dxfId="507" priority="594" stopIfTrue="1" operator="equal">
      <formula>"P"</formula>
    </cfRule>
    <cfRule type="cellIs" dxfId="506" priority="595" stopIfTrue="1" operator="equal">
      <formula>"E"</formula>
    </cfRule>
    <cfRule type="cellIs" dxfId="505" priority="596" stopIfTrue="1" operator="equal">
      <formula>"P"</formula>
    </cfRule>
    <cfRule type="cellIs" dxfId="504" priority="597" stopIfTrue="1" operator="equal">
      <formula>"E"</formula>
    </cfRule>
    <cfRule type="cellIs" dxfId="503" priority="598" stopIfTrue="1" operator="equal">
      <formula>"P"</formula>
    </cfRule>
  </conditionalFormatting>
  <conditionalFormatting sqref="AS154:AV154">
    <cfRule type="cellIs" dxfId="502" priority="575" stopIfTrue="1" operator="equal">
      <formula>"e"</formula>
    </cfRule>
    <cfRule type="cellIs" dxfId="501" priority="576" stopIfTrue="1" operator="equal">
      <formula>"p"</formula>
    </cfRule>
    <cfRule type="cellIs" dxfId="500" priority="577" stopIfTrue="1" operator="equal">
      <formula>"e"</formula>
    </cfRule>
  </conditionalFormatting>
  <conditionalFormatting sqref="AS154:AV154">
    <cfRule type="cellIs" dxfId="499" priority="570" stopIfTrue="1" operator="equal">
      <formula>"P"</formula>
    </cfRule>
    <cfRule type="cellIs" dxfId="498" priority="571" stopIfTrue="1" operator="equal">
      <formula>"E"</formula>
    </cfRule>
    <cfRule type="cellIs" dxfId="497" priority="572" stopIfTrue="1" operator="equal">
      <formula>"P"</formula>
    </cfRule>
    <cfRule type="cellIs" dxfId="496" priority="573" stopIfTrue="1" operator="equal">
      <formula>"E"</formula>
    </cfRule>
    <cfRule type="cellIs" dxfId="495" priority="574" stopIfTrue="1" operator="equal">
      <formula>"P"</formula>
    </cfRule>
  </conditionalFormatting>
  <conditionalFormatting sqref="AJ154:AR154">
    <cfRule type="cellIs" dxfId="494" priority="591" stopIfTrue="1" operator="equal">
      <formula>"e"</formula>
    </cfRule>
    <cfRule type="cellIs" dxfId="493" priority="592" stopIfTrue="1" operator="equal">
      <formula>"p"</formula>
    </cfRule>
    <cfRule type="cellIs" dxfId="492" priority="593" stopIfTrue="1" operator="equal">
      <formula>"e"</formula>
    </cfRule>
  </conditionalFormatting>
  <conditionalFormatting sqref="AJ154:AR154">
    <cfRule type="cellIs" dxfId="491" priority="586" stopIfTrue="1" operator="equal">
      <formula>"P"</formula>
    </cfRule>
    <cfRule type="cellIs" dxfId="490" priority="587" stopIfTrue="1" operator="equal">
      <formula>"E"</formula>
    </cfRule>
    <cfRule type="cellIs" dxfId="489" priority="588" stopIfTrue="1" operator="equal">
      <formula>"P"</formula>
    </cfRule>
    <cfRule type="cellIs" dxfId="488" priority="589" stopIfTrue="1" operator="equal">
      <formula>"E"</formula>
    </cfRule>
    <cfRule type="cellIs" dxfId="487" priority="590" stopIfTrue="1" operator="equal">
      <formula>"P"</formula>
    </cfRule>
  </conditionalFormatting>
  <conditionalFormatting sqref="AA154">
    <cfRule type="cellIs" dxfId="486" priority="583" stopIfTrue="1" operator="equal">
      <formula>"e"</formula>
    </cfRule>
    <cfRule type="cellIs" dxfId="485" priority="584" stopIfTrue="1" operator="equal">
      <formula>"p"</formula>
    </cfRule>
    <cfRule type="cellIs" dxfId="484" priority="585" stopIfTrue="1" operator="equal">
      <formula>"e"</formula>
    </cfRule>
  </conditionalFormatting>
  <conditionalFormatting sqref="AA154">
    <cfRule type="cellIs" dxfId="483" priority="578" stopIfTrue="1" operator="equal">
      <formula>"P"</formula>
    </cfRule>
    <cfRule type="cellIs" dxfId="482" priority="579" stopIfTrue="1" operator="equal">
      <formula>"E"</formula>
    </cfRule>
    <cfRule type="cellIs" dxfId="481" priority="580" stopIfTrue="1" operator="equal">
      <formula>"P"</formula>
    </cfRule>
    <cfRule type="cellIs" dxfId="480" priority="581" stopIfTrue="1" operator="equal">
      <formula>"E"</formula>
    </cfRule>
    <cfRule type="cellIs" dxfId="479" priority="582" stopIfTrue="1" operator="equal">
      <formula>"P"</formula>
    </cfRule>
  </conditionalFormatting>
  <conditionalFormatting sqref="AB154:AE154">
    <cfRule type="cellIs" dxfId="478" priority="567" stopIfTrue="1" operator="equal">
      <formula>"e"</formula>
    </cfRule>
    <cfRule type="cellIs" dxfId="477" priority="568" stopIfTrue="1" operator="equal">
      <formula>"p"</formula>
    </cfRule>
    <cfRule type="cellIs" dxfId="476" priority="569" stopIfTrue="1" operator="equal">
      <formula>"e"</formula>
    </cfRule>
  </conditionalFormatting>
  <conditionalFormatting sqref="AB154:AE154">
    <cfRule type="cellIs" dxfId="475" priority="562" stopIfTrue="1" operator="equal">
      <formula>"P"</formula>
    </cfRule>
    <cfRule type="cellIs" dxfId="474" priority="563" stopIfTrue="1" operator="equal">
      <formula>"E"</formula>
    </cfRule>
    <cfRule type="cellIs" dxfId="473" priority="564" stopIfTrue="1" operator="equal">
      <formula>"P"</formula>
    </cfRule>
    <cfRule type="cellIs" dxfId="472" priority="565" stopIfTrue="1" operator="equal">
      <formula>"E"</formula>
    </cfRule>
    <cfRule type="cellIs" dxfId="471" priority="566" stopIfTrue="1" operator="equal">
      <formula>"P"</formula>
    </cfRule>
  </conditionalFormatting>
  <conditionalFormatting sqref="W154:Z154">
    <cfRule type="cellIs" dxfId="470" priority="559" stopIfTrue="1" operator="equal">
      <formula>"e"</formula>
    </cfRule>
    <cfRule type="cellIs" dxfId="469" priority="560" stopIfTrue="1" operator="equal">
      <formula>"p"</formula>
    </cfRule>
    <cfRule type="cellIs" dxfId="468" priority="561" stopIfTrue="1" operator="equal">
      <formula>"e"</formula>
    </cfRule>
  </conditionalFormatting>
  <conditionalFormatting sqref="W154:Z154">
    <cfRule type="cellIs" dxfId="467" priority="554" stopIfTrue="1" operator="equal">
      <formula>"P"</formula>
    </cfRule>
    <cfRule type="cellIs" dxfId="466" priority="555" stopIfTrue="1" operator="equal">
      <formula>"E"</formula>
    </cfRule>
    <cfRule type="cellIs" dxfId="465" priority="556" stopIfTrue="1" operator="equal">
      <formula>"P"</formula>
    </cfRule>
    <cfRule type="cellIs" dxfId="464" priority="557" stopIfTrue="1" operator="equal">
      <formula>"E"</formula>
    </cfRule>
    <cfRule type="cellIs" dxfId="463" priority="558" stopIfTrue="1" operator="equal">
      <formula>"P"</formula>
    </cfRule>
  </conditionalFormatting>
  <conditionalFormatting sqref="T154:V154">
    <cfRule type="cellIs" dxfId="462" priority="551" stopIfTrue="1" operator="equal">
      <formula>"e"</formula>
    </cfRule>
    <cfRule type="cellIs" dxfId="461" priority="552" stopIfTrue="1" operator="equal">
      <formula>"p"</formula>
    </cfRule>
    <cfRule type="cellIs" dxfId="460" priority="553" stopIfTrue="1" operator="equal">
      <formula>"e"</formula>
    </cfRule>
  </conditionalFormatting>
  <conditionalFormatting sqref="T154:V154">
    <cfRule type="cellIs" dxfId="459" priority="546" stopIfTrue="1" operator="equal">
      <formula>"P"</formula>
    </cfRule>
    <cfRule type="cellIs" dxfId="458" priority="547" stopIfTrue="1" operator="equal">
      <formula>"E"</formula>
    </cfRule>
    <cfRule type="cellIs" dxfId="457" priority="548" stopIfTrue="1" operator="equal">
      <formula>"P"</formula>
    </cfRule>
    <cfRule type="cellIs" dxfId="456" priority="549" stopIfTrue="1" operator="equal">
      <formula>"E"</formula>
    </cfRule>
    <cfRule type="cellIs" dxfId="455" priority="550" stopIfTrue="1" operator="equal">
      <formula>"P"</formula>
    </cfRule>
  </conditionalFormatting>
  <conditionalFormatting sqref="AF154:AI154">
    <cfRule type="cellIs" dxfId="454" priority="543" stopIfTrue="1" operator="equal">
      <formula>"e"</formula>
    </cfRule>
    <cfRule type="cellIs" dxfId="453" priority="544" stopIfTrue="1" operator="equal">
      <formula>"p"</formula>
    </cfRule>
    <cfRule type="cellIs" dxfId="452" priority="545" stopIfTrue="1" operator="equal">
      <formula>"e"</formula>
    </cfRule>
  </conditionalFormatting>
  <conditionalFormatting sqref="AF154:AI154">
    <cfRule type="cellIs" dxfId="451" priority="538" stopIfTrue="1" operator="equal">
      <formula>"P"</formula>
    </cfRule>
    <cfRule type="cellIs" dxfId="450" priority="539" stopIfTrue="1" operator="equal">
      <formula>"E"</formula>
    </cfRule>
    <cfRule type="cellIs" dxfId="449" priority="540" stopIfTrue="1" operator="equal">
      <formula>"P"</formula>
    </cfRule>
    <cfRule type="cellIs" dxfId="448" priority="541" stopIfTrue="1" operator="equal">
      <formula>"E"</formula>
    </cfRule>
    <cfRule type="cellIs" dxfId="447" priority="542" stopIfTrue="1" operator="equal">
      <formula>"P"</formula>
    </cfRule>
  </conditionalFormatting>
  <conditionalFormatting sqref="AW156:BL156 O156:S156">
    <cfRule type="cellIs" dxfId="446" priority="535" stopIfTrue="1" operator="equal">
      <formula>"e"</formula>
    </cfRule>
    <cfRule type="cellIs" dxfId="445" priority="536" stopIfTrue="1" operator="equal">
      <formula>"p"</formula>
    </cfRule>
    <cfRule type="cellIs" dxfId="444" priority="537" stopIfTrue="1" operator="equal">
      <formula>"e"</formula>
    </cfRule>
  </conditionalFormatting>
  <conditionalFormatting sqref="AW156:BL156 O156:S156">
    <cfRule type="cellIs" dxfId="443" priority="530" stopIfTrue="1" operator="equal">
      <formula>"P"</formula>
    </cfRule>
    <cfRule type="cellIs" dxfId="442" priority="531" stopIfTrue="1" operator="equal">
      <formula>"E"</formula>
    </cfRule>
    <cfRule type="cellIs" dxfId="441" priority="532" stopIfTrue="1" operator="equal">
      <formula>"P"</formula>
    </cfRule>
    <cfRule type="cellIs" dxfId="440" priority="533" stopIfTrue="1" operator="equal">
      <formula>"E"</formula>
    </cfRule>
    <cfRule type="cellIs" dxfId="439" priority="534" stopIfTrue="1" operator="equal">
      <formula>"P"</formula>
    </cfRule>
  </conditionalFormatting>
  <conditionalFormatting sqref="AS156:AV156">
    <cfRule type="cellIs" dxfId="438" priority="511" stopIfTrue="1" operator="equal">
      <formula>"e"</formula>
    </cfRule>
    <cfRule type="cellIs" dxfId="437" priority="512" stopIfTrue="1" operator="equal">
      <formula>"p"</formula>
    </cfRule>
    <cfRule type="cellIs" dxfId="436" priority="513" stopIfTrue="1" operator="equal">
      <formula>"e"</formula>
    </cfRule>
  </conditionalFormatting>
  <conditionalFormatting sqref="AS156:AV156">
    <cfRule type="cellIs" dxfId="435" priority="506" stopIfTrue="1" operator="equal">
      <formula>"P"</formula>
    </cfRule>
    <cfRule type="cellIs" dxfId="434" priority="507" stopIfTrue="1" operator="equal">
      <formula>"E"</formula>
    </cfRule>
    <cfRule type="cellIs" dxfId="433" priority="508" stopIfTrue="1" operator="equal">
      <formula>"P"</formula>
    </cfRule>
    <cfRule type="cellIs" dxfId="432" priority="509" stopIfTrue="1" operator="equal">
      <formula>"E"</formula>
    </cfRule>
    <cfRule type="cellIs" dxfId="431" priority="510" stopIfTrue="1" operator="equal">
      <formula>"P"</formula>
    </cfRule>
  </conditionalFormatting>
  <conditionalFormatting sqref="AJ156:AR156">
    <cfRule type="cellIs" dxfId="430" priority="527" stopIfTrue="1" operator="equal">
      <formula>"e"</formula>
    </cfRule>
    <cfRule type="cellIs" dxfId="429" priority="528" stopIfTrue="1" operator="equal">
      <formula>"p"</formula>
    </cfRule>
    <cfRule type="cellIs" dxfId="428" priority="529" stopIfTrue="1" operator="equal">
      <formula>"e"</formula>
    </cfRule>
  </conditionalFormatting>
  <conditionalFormatting sqref="AJ156:AR156">
    <cfRule type="cellIs" dxfId="427" priority="522" stopIfTrue="1" operator="equal">
      <formula>"P"</formula>
    </cfRule>
    <cfRule type="cellIs" dxfId="426" priority="523" stopIfTrue="1" operator="equal">
      <formula>"E"</formula>
    </cfRule>
    <cfRule type="cellIs" dxfId="425" priority="524" stopIfTrue="1" operator="equal">
      <formula>"P"</formula>
    </cfRule>
    <cfRule type="cellIs" dxfId="424" priority="525" stopIfTrue="1" operator="equal">
      <formula>"E"</formula>
    </cfRule>
    <cfRule type="cellIs" dxfId="423" priority="526" stopIfTrue="1" operator="equal">
      <formula>"P"</formula>
    </cfRule>
  </conditionalFormatting>
  <conditionalFormatting sqref="AA156">
    <cfRule type="cellIs" dxfId="422" priority="519" stopIfTrue="1" operator="equal">
      <formula>"e"</formula>
    </cfRule>
    <cfRule type="cellIs" dxfId="421" priority="520" stopIfTrue="1" operator="equal">
      <formula>"p"</formula>
    </cfRule>
    <cfRule type="cellIs" dxfId="420" priority="521" stopIfTrue="1" operator="equal">
      <formula>"e"</formula>
    </cfRule>
  </conditionalFormatting>
  <conditionalFormatting sqref="AA156">
    <cfRule type="cellIs" dxfId="419" priority="514" stopIfTrue="1" operator="equal">
      <formula>"P"</formula>
    </cfRule>
    <cfRule type="cellIs" dxfId="418" priority="515" stopIfTrue="1" operator="equal">
      <formula>"E"</formula>
    </cfRule>
    <cfRule type="cellIs" dxfId="417" priority="516" stopIfTrue="1" operator="equal">
      <formula>"P"</formula>
    </cfRule>
    <cfRule type="cellIs" dxfId="416" priority="517" stopIfTrue="1" operator="equal">
      <formula>"E"</formula>
    </cfRule>
    <cfRule type="cellIs" dxfId="415" priority="518" stopIfTrue="1" operator="equal">
      <formula>"P"</formula>
    </cfRule>
  </conditionalFormatting>
  <conditionalFormatting sqref="AB156:AE156">
    <cfRule type="cellIs" dxfId="414" priority="503" stopIfTrue="1" operator="equal">
      <formula>"e"</formula>
    </cfRule>
    <cfRule type="cellIs" dxfId="413" priority="504" stopIfTrue="1" operator="equal">
      <formula>"p"</formula>
    </cfRule>
    <cfRule type="cellIs" dxfId="412" priority="505" stopIfTrue="1" operator="equal">
      <formula>"e"</formula>
    </cfRule>
  </conditionalFormatting>
  <conditionalFormatting sqref="AB156:AE156">
    <cfRule type="cellIs" dxfId="411" priority="498" stopIfTrue="1" operator="equal">
      <formula>"P"</formula>
    </cfRule>
    <cfRule type="cellIs" dxfId="410" priority="499" stopIfTrue="1" operator="equal">
      <formula>"E"</formula>
    </cfRule>
    <cfRule type="cellIs" dxfId="409" priority="500" stopIfTrue="1" operator="equal">
      <formula>"P"</formula>
    </cfRule>
    <cfRule type="cellIs" dxfId="408" priority="501" stopIfTrue="1" operator="equal">
      <formula>"E"</formula>
    </cfRule>
    <cfRule type="cellIs" dxfId="407" priority="502" stopIfTrue="1" operator="equal">
      <formula>"P"</formula>
    </cfRule>
  </conditionalFormatting>
  <conditionalFormatting sqref="W156:Z156">
    <cfRule type="cellIs" dxfId="406" priority="495" stopIfTrue="1" operator="equal">
      <formula>"e"</formula>
    </cfRule>
    <cfRule type="cellIs" dxfId="405" priority="496" stopIfTrue="1" operator="equal">
      <formula>"p"</formula>
    </cfRule>
    <cfRule type="cellIs" dxfId="404" priority="497" stopIfTrue="1" operator="equal">
      <formula>"e"</formula>
    </cfRule>
  </conditionalFormatting>
  <conditionalFormatting sqref="W156:Z156">
    <cfRule type="cellIs" dxfId="403" priority="490" stopIfTrue="1" operator="equal">
      <formula>"P"</formula>
    </cfRule>
    <cfRule type="cellIs" dxfId="402" priority="491" stopIfTrue="1" operator="equal">
      <formula>"E"</formula>
    </cfRule>
    <cfRule type="cellIs" dxfId="401" priority="492" stopIfTrue="1" operator="equal">
      <formula>"P"</formula>
    </cfRule>
    <cfRule type="cellIs" dxfId="400" priority="493" stopIfTrue="1" operator="equal">
      <formula>"E"</formula>
    </cfRule>
    <cfRule type="cellIs" dxfId="399" priority="494" stopIfTrue="1" operator="equal">
      <formula>"P"</formula>
    </cfRule>
  </conditionalFormatting>
  <conditionalFormatting sqref="T156:V156">
    <cfRule type="cellIs" dxfId="398" priority="487" stopIfTrue="1" operator="equal">
      <formula>"e"</formula>
    </cfRule>
    <cfRule type="cellIs" dxfId="397" priority="488" stopIfTrue="1" operator="equal">
      <formula>"p"</formula>
    </cfRule>
    <cfRule type="cellIs" dxfId="396" priority="489" stopIfTrue="1" operator="equal">
      <formula>"e"</formula>
    </cfRule>
  </conditionalFormatting>
  <conditionalFormatting sqref="T156:V156">
    <cfRule type="cellIs" dxfId="395" priority="482" stopIfTrue="1" operator="equal">
      <formula>"P"</formula>
    </cfRule>
    <cfRule type="cellIs" dxfId="394" priority="483" stopIfTrue="1" operator="equal">
      <formula>"E"</formula>
    </cfRule>
    <cfRule type="cellIs" dxfId="393" priority="484" stopIfTrue="1" operator="equal">
      <formula>"P"</formula>
    </cfRule>
    <cfRule type="cellIs" dxfId="392" priority="485" stopIfTrue="1" operator="equal">
      <formula>"E"</formula>
    </cfRule>
    <cfRule type="cellIs" dxfId="391" priority="486" stopIfTrue="1" operator="equal">
      <formula>"P"</formula>
    </cfRule>
  </conditionalFormatting>
  <conditionalFormatting sqref="AF156:AI156">
    <cfRule type="cellIs" dxfId="390" priority="479" stopIfTrue="1" operator="equal">
      <formula>"e"</formula>
    </cfRule>
    <cfRule type="cellIs" dxfId="389" priority="480" stopIfTrue="1" operator="equal">
      <formula>"p"</formula>
    </cfRule>
    <cfRule type="cellIs" dxfId="388" priority="481" stopIfTrue="1" operator="equal">
      <formula>"e"</formula>
    </cfRule>
  </conditionalFormatting>
  <conditionalFormatting sqref="AF156:AI156">
    <cfRule type="cellIs" dxfId="387" priority="474" stopIfTrue="1" operator="equal">
      <formula>"P"</formula>
    </cfRule>
    <cfRule type="cellIs" dxfId="386" priority="475" stopIfTrue="1" operator="equal">
      <formula>"E"</formula>
    </cfRule>
    <cfRule type="cellIs" dxfId="385" priority="476" stopIfTrue="1" operator="equal">
      <formula>"P"</formula>
    </cfRule>
    <cfRule type="cellIs" dxfId="384" priority="477" stopIfTrue="1" operator="equal">
      <formula>"E"</formula>
    </cfRule>
    <cfRule type="cellIs" dxfId="383" priority="478" stopIfTrue="1" operator="equal">
      <formula>"P"</formula>
    </cfRule>
  </conditionalFormatting>
  <conditionalFormatting sqref="AW158:BL158 O158:S158">
    <cfRule type="cellIs" dxfId="382" priority="471" stopIfTrue="1" operator="equal">
      <formula>"e"</formula>
    </cfRule>
    <cfRule type="cellIs" dxfId="381" priority="472" stopIfTrue="1" operator="equal">
      <formula>"p"</formula>
    </cfRule>
    <cfRule type="cellIs" dxfId="380" priority="473" stopIfTrue="1" operator="equal">
      <formula>"e"</formula>
    </cfRule>
  </conditionalFormatting>
  <conditionalFormatting sqref="AW158:BL158 O158:S158">
    <cfRule type="cellIs" dxfId="379" priority="466" stopIfTrue="1" operator="equal">
      <formula>"P"</formula>
    </cfRule>
    <cfRule type="cellIs" dxfId="378" priority="467" stopIfTrue="1" operator="equal">
      <formula>"E"</formula>
    </cfRule>
    <cfRule type="cellIs" dxfId="377" priority="468" stopIfTrue="1" operator="equal">
      <formula>"P"</formula>
    </cfRule>
    <cfRule type="cellIs" dxfId="376" priority="469" stopIfTrue="1" operator="equal">
      <formula>"E"</formula>
    </cfRule>
    <cfRule type="cellIs" dxfId="375" priority="470" stopIfTrue="1" operator="equal">
      <formula>"P"</formula>
    </cfRule>
  </conditionalFormatting>
  <conditionalFormatting sqref="AS158:AV158">
    <cfRule type="cellIs" dxfId="374" priority="447" stopIfTrue="1" operator="equal">
      <formula>"e"</formula>
    </cfRule>
    <cfRule type="cellIs" dxfId="373" priority="448" stopIfTrue="1" operator="equal">
      <formula>"p"</formula>
    </cfRule>
    <cfRule type="cellIs" dxfId="372" priority="449" stopIfTrue="1" operator="equal">
      <formula>"e"</formula>
    </cfRule>
  </conditionalFormatting>
  <conditionalFormatting sqref="AS158:AV158">
    <cfRule type="cellIs" dxfId="371" priority="442" stopIfTrue="1" operator="equal">
      <formula>"P"</formula>
    </cfRule>
    <cfRule type="cellIs" dxfId="370" priority="443" stopIfTrue="1" operator="equal">
      <formula>"E"</formula>
    </cfRule>
    <cfRule type="cellIs" dxfId="369" priority="444" stopIfTrue="1" operator="equal">
      <formula>"P"</formula>
    </cfRule>
    <cfRule type="cellIs" dxfId="368" priority="445" stopIfTrue="1" operator="equal">
      <formula>"E"</formula>
    </cfRule>
    <cfRule type="cellIs" dxfId="367" priority="446" stopIfTrue="1" operator="equal">
      <formula>"P"</formula>
    </cfRule>
  </conditionalFormatting>
  <conditionalFormatting sqref="AJ158:AR158">
    <cfRule type="cellIs" dxfId="366" priority="463" stopIfTrue="1" operator="equal">
      <formula>"e"</formula>
    </cfRule>
    <cfRule type="cellIs" dxfId="365" priority="464" stopIfTrue="1" operator="equal">
      <formula>"p"</formula>
    </cfRule>
    <cfRule type="cellIs" dxfId="364" priority="465" stopIfTrue="1" operator="equal">
      <formula>"e"</formula>
    </cfRule>
  </conditionalFormatting>
  <conditionalFormatting sqref="AJ158:AR158">
    <cfRule type="cellIs" dxfId="363" priority="458" stopIfTrue="1" operator="equal">
      <formula>"P"</formula>
    </cfRule>
    <cfRule type="cellIs" dxfId="362" priority="459" stopIfTrue="1" operator="equal">
      <formula>"E"</formula>
    </cfRule>
    <cfRule type="cellIs" dxfId="361" priority="460" stopIfTrue="1" operator="equal">
      <formula>"P"</formula>
    </cfRule>
    <cfRule type="cellIs" dxfId="360" priority="461" stopIfTrue="1" operator="equal">
      <formula>"E"</formula>
    </cfRule>
    <cfRule type="cellIs" dxfId="359" priority="462" stopIfTrue="1" operator="equal">
      <formula>"P"</formula>
    </cfRule>
  </conditionalFormatting>
  <conditionalFormatting sqref="AA158">
    <cfRule type="cellIs" dxfId="358" priority="455" stopIfTrue="1" operator="equal">
      <formula>"e"</formula>
    </cfRule>
    <cfRule type="cellIs" dxfId="357" priority="456" stopIfTrue="1" operator="equal">
      <formula>"p"</formula>
    </cfRule>
    <cfRule type="cellIs" dxfId="356" priority="457" stopIfTrue="1" operator="equal">
      <formula>"e"</formula>
    </cfRule>
  </conditionalFormatting>
  <conditionalFormatting sqref="AA158">
    <cfRule type="cellIs" dxfId="355" priority="450" stopIfTrue="1" operator="equal">
      <formula>"P"</formula>
    </cfRule>
    <cfRule type="cellIs" dxfId="354" priority="451" stopIfTrue="1" operator="equal">
      <formula>"E"</formula>
    </cfRule>
    <cfRule type="cellIs" dxfId="353" priority="452" stopIfTrue="1" operator="equal">
      <formula>"P"</formula>
    </cfRule>
    <cfRule type="cellIs" dxfId="352" priority="453" stopIfTrue="1" operator="equal">
      <formula>"E"</formula>
    </cfRule>
    <cfRule type="cellIs" dxfId="351" priority="454" stopIfTrue="1" operator="equal">
      <formula>"P"</formula>
    </cfRule>
  </conditionalFormatting>
  <conditionalFormatting sqref="AB158:AE158">
    <cfRule type="cellIs" dxfId="350" priority="439" stopIfTrue="1" operator="equal">
      <formula>"e"</formula>
    </cfRule>
    <cfRule type="cellIs" dxfId="349" priority="440" stopIfTrue="1" operator="equal">
      <formula>"p"</formula>
    </cfRule>
    <cfRule type="cellIs" dxfId="348" priority="441" stopIfTrue="1" operator="equal">
      <formula>"e"</formula>
    </cfRule>
  </conditionalFormatting>
  <conditionalFormatting sqref="AB158:AE158">
    <cfRule type="cellIs" dxfId="347" priority="434" stopIfTrue="1" operator="equal">
      <formula>"P"</formula>
    </cfRule>
    <cfRule type="cellIs" dxfId="346" priority="435" stopIfTrue="1" operator="equal">
      <formula>"E"</formula>
    </cfRule>
    <cfRule type="cellIs" dxfId="345" priority="436" stopIfTrue="1" operator="equal">
      <formula>"P"</formula>
    </cfRule>
    <cfRule type="cellIs" dxfId="344" priority="437" stopIfTrue="1" operator="equal">
      <formula>"E"</formula>
    </cfRule>
    <cfRule type="cellIs" dxfId="343" priority="438" stopIfTrue="1" operator="equal">
      <formula>"P"</formula>
    </cfRule>
  </conditionalFormatting>
  <conditionalFormatting sqref="W158:Z158">
    <cfRule type="cellIs" dxfId="342" priority="431" stopIfTrue="1" operator="equal">
      <formula>"e"</formula>
    </cfRule>
    <cfRule type="cellIs" dxfId="341" priority="432" stopIfTrue="1" operator="equal">
      <formula>"p"</formula>
    </cfRule>
    <cfRule type="cellIs" dxfId="340" priority="433" stopIfTrue="1" operator="equal">
      <formula>"e"</formula>
    </cfRule>
  </conditionalFormatting>
  <conditionalFormatting sqref="W158:Z158">
    <cfRule type="cellIs" dxfId="339" priority="426" stopIfTrue="1" operator="equal">
      <formula>"P"</formula>
    </cfRule>
    <cfRule type="cellIs" dxfId="338" priority="427" stopIfTrue="1" operator="equal">
      <formula>"E"</formula>
    </cfRule>
    <cfRule type="cellIs" dxfId="337" priority="428" stopIfTrue="1" operator="equal">
      <formula>"P"</formula>
    </cfRule>
    <cfRule type="cellIs" dxfId="336" priority="429" stopIfTrue="1" operator="equal">
      <formula>"E"</formula>
    </cfRule>
    <cfRule type="cellIs" dxfId="335" priority="430" stopIfTrue="1" operator="equal">
      <formula>"P"</formula>
    </cfRule>
  </conditionalFormatting>
  <conditionalFormatting sqref="T158:V158">
    <cfRule type="cellIs" dxfId="334" priority="423" stopIfTrue="1" operator="equal">
      <formula>"e"</formula>
    </cfRule>
    <cfRule type="cellIs" dxfId="333" priority="424" stopIfTrue="1" operator="equal">
      <formula>"p"</formula>
    </cfRule>
    <cfRule type="cellIs" dxfId="332" priority="425" stopIfTrue="1" operator="equal">
      <formula>"e"</formula>
    </cfRule>
  </conditionalFormatting>
  <conditionalFormatting sqref="T158:V158">
    <cfRule type="cellIs" dxfId="331" priority="418" stopIfTrue="1" operator="equal">
      <formula>"P"</formula>
    </cfRule>
    <cfRule type="cellIs" dxfId="330" priority="419" stopIfTrue="1" operator="equal">
      <formula>"E"</formula>
    </cfRule>
    <cfRule type="cellIs" dxfId="329" priority="420" stopIfTrue="1" operator="equal">
      <formula>"P"</formula>
    </cfRule>
    <cfRule type="cellIs" dxfId="328" priority="421" stopIfTrue="1" operator="equal">
      <formula>"E"</formula>
    </cfRule>
    <cfRule type="cellIs" dxfId="327" priority="422" stopIfTrue="1" operator="equal">
      <formula>"P"</formula>
    </cfRule>
  </conditionalFormatting>
  <conditionalFormatting sqref="AF158:AI158">
    <cfRule type="cellIs" dxfId="326" priority="415" stopIfTrue="1" operator="equal">
      <formula>"e"</formula>
    </cfRule>
    <cfRule type="cellIs" dxfId="325" priority="416" stopIfTrue="1" operator="equal">
      <formula>"p"</formula>
    </cfRule>
    <cfRule type="cellIs" dxfId="324" priority="417" stopIfTrue="1" operator="equal">
      <formula>"e"</formula>
    </cfRule>
  </conditionalFormatting>
  <conditionalFormatting sqref="AF158:AI158">
    <cfRule type="cellIs" dxfId="323" priority="410" stopIfTrue="1" operator="equal">
      <formula>"P"</formula>
    </cfRule>
    <cfRule type="cellIs" dxfId="322" priority="411" stopIfTrue="1" operator="equal">
      <formula>"E"</formula>
    </cfRule>
    <cfRule type="cellIs" dxfId="321" priority="412" stopIfTrue="1" operator="equal">
      <formula>"P"</formula>
    </cfRule>
    <cfRule type="cellIs" dxfId="320" priority="413" stopIfTrue="1" operator="equal">
      <formula>"E"</formula>
    </cfRule>
    <cfRule type="cellIs" dxfId="319" priority="414" stopIfTrue="1" operator="equal">
      <formula>"P"</formula>
    </cfRule>
  </conditionalFormatting>
  <conditionalFormatting sqref="AJ170:BL170">
    <cfRule type="cellIs" dxfId="318" priority="408" stopIfTrue="1" operator="equal">
      <formula>"E"</formula>
    </cfRule>
    <cfRule type="cellIs" dxfId="317" priority="409" stopIfTrue="1" operator="equal">
      <formula>"P"</formula>
    </cfRule>
  </conditionalFormatting>
  <conditionalFormatting sqref="AJ170:BL170">
    <cfRule type="cellIs" dxfId="316" priority="403" stopIfTrue="1" operator="equal">
      <formula>"P"</formula>
    </cfRule>
    <cfRule type="cellIs" dxfId="315" priority="404" stopIfTrue="1" operator="equal">
      <formula>"E"</formula>
    </cfRule>
    <cfRule type="cellIs" dxfId="314" priority="405" stopIfTrue="1" operator="equal">
      <formula>"P"</formula>
    </cfRule>
    <cfRule type="cellIs" dxfId="313" priority="406" stopIfTrue="1" operator="equal">
      <formula>"E"</formula>
    </cfRule>
    <cfRule type="cellIs" dxfId="312" priority="407" stopIfTrue="1" operator="equal">
      <formula>"P"</formula>
    </cfRule>
  </conditionalFormatting>
  <conditionalFormatting sqref="AA170 O170:R170">
    <cfRule type="cellIs" dxfId="311" priority="401" stopIfTrue="1" operator="equal">
      <formula>"E"</formula>
    </cfRule>
    <cfRule type="cellIs" dxfId="310" priority="402" stopIfTrue="1" operator="equal">
      <formula>"P"</formula>
    </cfRule>
  </conditionalFormatting>
  <conditionalFormatting sqref="AA170 O170:R170">
    <cfRule type="cellIs" dxfId="309" priority="396" stopIfTrue="1" operator="equal">
      <formula>"P"</formula>
    </cfRule>
    <cfRule type="cellIs" dxfId="308" priority="397" stopIfTrue="1" operator="equal">
      <formula>"E"</formula>
    </cfRule>
    <cfRule type="cellIs" dxfId="307" priority="398" stopIfTrue="1" operator="equal">
      <formula>"P"</formula>
    </cfRule>
    <cfRule type="cellIs" dxfId="306" priority="399" stopIfTrue="1" operator="equal">
      <formula>"E"</formula>
    </cfRule>
    <cfRule type="cellIs" dxfId="305" priority="400" stopIfTrue="1" operator="equal">
      <formula>"P"</formula>
    </cfRule>
  </conditionalFormatting>
  <conditionalFormatting sqref="AB170:AD170">
    <cfRule type="cellIs" dxfId="304" priority="394" stopIfTrue="1" operator="equal">
      <formula>"E"</formula>
    </cfRule>
    <cfRule type="cellIs" dxfId="303" priority="395" stopIfTrue="1" operator="equal">
      <formula>"P"</formula>
    </cfRule>
  </conditionalFormatting>
  <conditionalFormatting sqref="AB170:AD170">
    <cfRule type="cellIs" dxfId="302" priority="389" stopIfTrue="1" operator="equal">
      <formula>"P"</formula>
    </cfRule>
    <cfRule type="cellIs" dxfId="301" priority="390" stopIfTrue="1" operator="equal">
      <formula>"E"</formula>
    </cfRule>
    <cfRule type="cellIs" dxfId="300" priority="391" stopIfTrue="1" operator="equal">
      <formula>"P"</formula>
    </cfRule>
    <cfRule type="cellIs" dxfId="299" priority="392" stopIfTrue="1" operator="equal">
      <formula>"E"</formula>
    </cfRule>
    <cfRule type="cellIs" dxfId="298" priority="393" stopIfTrue="1" operator="equal">
      <formula>"P"</formula>
    </cfRule>
  </conditionalFormatting>
  <conditionalFormatting sqref="W170:Z170">
    <cfRule type="cellIs" dxfId="297" priority="387" stopIfTrue="1" operator="equal">
      <formula>"E"</formula>
    </cfRule>
    <cfRule type="cellIs" dxfId="296" priority="388" stopIfTrue="1" operator="equal">
      <formula>"P"</formula>
    </cfRule>
  </conditionalFormatting>
  <conditionalFormatting sqref="W170:Z170">
    <cfRule type="cellIs" dxfId="295" priority="382" stopIfTrue="1" operator="equal">
      <formula>"P"</formula>
    </cfRule>
    <cfRule type="cellIs" dxfId="294" priority="383" stopIfTrue="1" operator="equal">
      <formula>"E"</formula>
    </cfRule>
    <cfRule type="cellIs" dxfId="293" priority="384" stopIfTrue="1" operator="equal">
      <formula>"P"</formula>
    </cfRule>
    <cfRule type="cellIs" dxfId="292" priority="385" stopIfTrue="1" operator="equal">
      <formula>"E"</formula>
    </cfRule>
    <cfRule type="cellIs" dxfId="291" priority="386" stopIfTrue="1" operator="equal">
      <formula>"P"</formula>
    </cfRule>
  </conditionalFormatting>
  <conditionalFormatting sqref="S170:V170">
    <cfRule type="cellIs" dxfId="290" priority="380" stopIfTrue="1" operator="equal">
      <formula>"E"</formula>
    </cfRule>
    <cfRule type="cellIs" dxfId="289" priority="381" stopIfTrue="1" operator="equal">
      <formula>"P"</formula>
    </cfRule>
  </conditionalFormatting>
  <conditionalFormatting sqref="S170:V170">
    <cfRule type="cellIs" dxfId="288" priority="375" stopIfTrue="1" operator="equal">
      <formula>"P"</formula>
    </cfRule>
    <cfRule type="cellIs" dxfId="287" priority="376" stopIfTrue="1" operator="equal">
      <formula>"E"</formula>
    </cfRule>
    <cfRule type="cellIs" dxfId="286" priority="377" stopIfTrue="1" operator="equal">
      <formula>"P"</formula>
    </cfRule>
    <cfRule type="cellIs" dxfId="285" priority="378" stopIfTrue="1" operator="equal">
      <formula>"E"</formula>
    </cfRule>
    <cfRule type="cellIs" dxfId="284" priority="379" stopIfTrue="1" operator="equal">
      <formula>"P"</formula>
    </cfRule>
  </conditionalFormatting>
  <conditionalFormatting sqref="AE170">
    <cfRule type="cellIs" dxfId="283" priority="373" stopIfTrue="1" operator="equal">
      <formula>"E"</formula>
    </cfRule>
    <cfRule type="cellIs" dxfId="282" priority="374" stopIfTrue="1" operator="equal">
      <formula>"P"</formula>
    </cfRule>
  </conditionalFormatting>
  <conditionalFormatting sqref="AE170">
    <cfRule type="cellIs" dxfId="281" priority="368" stopIfTrue="1" operator="equal">
      <formula>"P"</formula>
    </cfRule>
    <cfRule type="cellIs" dxfId="280" priority="369" stopIfTrue="1" operator="equal">
      <formula>"E"</formula>
    </cfRule>
    <cfRule type="cellIs" dxfId="279" priority="370" stopIfTrue="1" operator="equal">
      <formula>"P"</formula>
    </cfRule>
    <cfRule type="cellIs" dxfId="278" priority="371" stopIfTrue="1" operator="equal">
      <formula>"E"</formula>
    </cfRule>
    <cfRule type="cellIs" dxfId="277" priority="372" stopIfTrue="1" operator="equal">
      <formula>"P"</formula>
    </cfRule>
  </conditionalFormatting>
  <conditionalFormatting sqref="AF170:AI170">
    <cfRule type="cellIs" dxfId="276" priority="366" stopIfTrue="1" operator="equal">
      <formula>"E"</formula>
    </cfRule>
    <cfRule type="cellIs" dxfId="275" priority="367" stopIfTrue="1" operator="equal">
      <formula>"P"</formula>
    </cfRule>
  </conditionalFormatting>
  <conditionalFormatting sqref="AF170:AI170">
    <cfRule type="cellIs" dxfId="274" priority="361" stopIfTrue="1" operator="equal">
      <formula>"P"</formula>
    </cfRule>
    <cfRule type="cellIs" dxfId="273" priority="362" stopIfTrue="1" operator="equal">
      <formula>"E"</formula>
    </cfRule>
    <cfRule type="cellIs" dxfId="272" priority="363" stopIfTrue="1" operator="equal">
      <formula>"P"</formula>
    </cfRule>
    <cfRule type="cellIs" dxfId="271" priority="364" stopIfTrue="1" operator="equal">
      <formula>"E"</formula>
    </cfRule>
    <cfRule type="cellIs" dxfId="270" priority="365" stopIfTrue="1" operator="equal">
      <formula>"P"</formula>
    </cfRule>
  </conditionalFormatting>
  <conditionalFormatting sqref="AJ172:BL172">
    <cfRule type="cellIs" dxfId="269" priority="359" stopIfTrue="1" operator="equal">
      <formula>"E"</formula>
    </cfRule>
    <cfRule type="cellIs" dxfId="268" priority="360" stopIfTrue="1" operator="equal">
      <formula>"P"</formula>
    </cfRule>
  </conditionalFormatting>
  <conditionalFormatting sqref="AJ172:BL172">
    <cfRule type="cellIs" dxfId="267" priority="354" stopIfTrue="1" operator="equal">
      <formula>"P"</formula>
    </cfRule>
    <cfRule type="cellIs" dxfId="266" priority="355" stopIfTrue="1" operator="equal">
      <formula>"E"</formula>
    </cfRule>
    <cfRule type="cellIs" dxfId="265" priority="356" stopIfTrue="1" operator="equal">
      <formula>"P"</formula>
    </cfRule>
    <cfRule type="cellIs" dxfId="264" priority="357" stopIfTrue="1" operator="equal">
      <formula>"E"</formula>
    </cfRule>
    <cfRule type="cellIs" dxfId="263" priority="358" stopIfTrue="1" operator="equal">
      <formula>"P"</formula>
    </cfRule>
  </conditionalFormatting>
  <conditionalFormatting sqref="AA172 O172:R172">
    <cfRule type="cellIs" dxfId="262" priority="352" stopIfTrue="1" operator="equal">
      <formula>"E"</formula>
    </cfRule>
    <cfRule type="cellIs" dxfId="261" priority="353" stopIfTrue="1" operator="equal">
      <formula>"P"</formula>
    </cfRule>
  </conditionalFormatting>
  <conditionalFormatting sqref="AA172 O172:R172">
    <cfRule type="cellIs" dxfId="260" priority="347" stopIfTrue="1" operator="equal">
      <formula>"P"</formula>
    </cfRule>
    <cfRule type="cellIs" dxfId="259" priority="348" stopIfTrue="1" operator="equal">
      <formula>"E"</formula>
    </cfRule>
    <cfRule type="cellIs" dxfId="258" priority="349" stopIfTrue="1" operator="equal">
      <formula>"P"</formula>
    </cfRule>
    <cfRule type="cellIs" dxfId="257" priority="350" stopIfTrue="1" operator="equal">
      <formula>"E"</formula>
    </cfRule>
    <cfRule type="cellIs" dxfId="256" priority="351" stopIfTrue="1" operator="equal">
      <formula>"P"</formula>
    </cfRule>
  </conditionalFormatting>
  <conditionalFormatting sqref="AB172:AD172">
    <cfRule type="cellIs" dxfId="255" priority="345" stopIfTrue="1" operator="equal">
      <formula>"E"</formula>
    </cfRule>
    <cfRule type="cellIs" dxfId="254" priority="346" stopIfTrue="1" operator="equal">
      <formula>"P"</formula>
    </cfRule>
  </conditionalFormatting>
  <conditionalFormatting sqref="AB172:AD172">
    <cfRule type="cellIs" dxfId="253" priority="340" stopIfTrue="1" operator="equal">
      <formula>"P"</formula>
    </cfRule>
    <cfRule type="cellIs" dxfId="252" priority="341" stopIfTrue="1" operator="equal">
      <formula>"E"</formula>
    </cfRule>
    <cfRule type="cellIs" dxfId="251" priority="342" stopIfTrue="1" operator="equal">
      <formula>"P"</formula>
    </cfRule>
    <cfRule type="cellIs" dxfId="250" priority="343" stopIfTrue="1" operator="equal">
      <formula>"E"</formula>
    </cfRule>
    <cfRule type="cellIs" dxfId="249" priority="344" stopIfTrue="1" operator="equal">
      <formula>"P"</formula>
    </cfRule>
  </conditionalFormatting>
  <conditionalFormatting sqref="W172:Z172">
    <cfRule type="cellIs" dxfId="248" priority="338" stopIfTrue="1" operator="equal">
      <formula>"E"</formula>
    </cfRule>
    <cfRule type="cellIs" dxfId="247" priority="339" stopIfTrue="1" operator="equal">
      <formula>"P"</formula>
    </cfRule>
  </conditionalFormatting>
  <conditionalFormatting sqref="W172:Z172">
    <cfRule type="cellIs" dxfId="246" priority="333" stopIfTrue="1" operator="equal">
      <formula>"P"</formula>
    </cfRule>
    <cfRule type="cellIs" dxfId="245" priority="334" stopIfTrue="1" operator="equal">
      <formula>"E"</formula>
    </cfRule>
    <cfRule type="cellIs" dxfId="244" priority="335" stopIfTrue="1" operator="equal">
      <formula>"P"</formula>
    </cfRule>
    <cfRule type="cellIs" dxfId="243" priority="336" stopIfTrue="1" operator="equal">
      <formula>"E"</formula>
    </cfRule>
    <cfRule type="cellIs" dxfId="242" priority="337" stopIfTrue="1" operator="equal">
      <formula>"P"</formula>
    </cfRule>
  </conditionalFormatting>
  <conditionalFormatting sqref="S172:V172">
    <cfRule type="cellIs" dxfId="241" priority="331" stopIfTrue="1" operator="equal">
      <formula>"E"</formula>
    </cfRule>
    <cfRule type="cellIs" dxfId="240" priority="332" stopIfTrue="1" operator="equal">
      <formula>"P"</formula>
    </cfRule>
  </conditionalFormatting>
  <conditionalFormatting sqref="S172:V172">
    <cfRule type="cellIs" dxfId="239" priority="326" stopIfTrue="1" operator="equal">
      <formula>"P"</formula>
    </cfRule>
    <cfRule type="cellIs" dxfId="238" priority="327" stopIfTrue="1" operator="equal">
      <formula>"E"</formula>
    </cfRule>
    <cfRule type="cellIs" dxfId="237" priority="328" stopIfTrue="1" operator="equal">
      <formula>"P"</formula>
    </cfRule>
    <cfRule type="cellIs" dxfId="236" priority="329" stopIfTrue="1" operator="equal">
      <formula>"E"</formula>
    </cfRule>
    <cfRule type="cellIs" dxfId="235" priority="330" stopIfTrue="1" operator="equal">
      <formula>"P"</formula>
    </cfRule>
  </conditionalFormatting>
  <conditionalFormatting sqref="AE172">
    <cfRule type="cellIs" dxfId="234" priority="324" stopIfTrue="1" operator="equal">
      <formula>"E"</formula>
    </cfRule>
    <cfRule type="cellIs" dxfId="233" priority="325" stopIfTrue="1" operator="equal">
      <formula>"P"</formula>
    </cfRule>
  </conditionalFormatting>
  <conditionalFormatting sqref="AE172">
    <cfRule type="cellIs" dxfId="232" priority="319" stopIfTrue="1" operator="equal">
      <formula>"P"</formula>
    </cfRule>
    <cfRule type="cellIs" dxfId="231" priority="320" stopIfTrue="1" operator="equal">
      <formula>"E"</formula>
    </cfRule>
    <cfRule type="cellIs" dxfId="230" priority="321" stopIfTrue="1" operator="equal">
      <formula>"P"</formula>
    </cfRule>
    <cfRule type="cellIs" dxfId="229" priority="322" stopIfTrue="1" operator="equal">
      <formula>"E"</formula>
    </cfRule>
    <cfRule type="cellIs" dxfId="228" priority="323" stopIfTrue="1" operator="equal">
      <formula>"P"</formula>
    </cfRule>
  </conditionalFormatting>
  <conditionalFormatting sqref="AF172:AI172">
    <cfRule type="cellIs" dxfId="227" priority="317" stopIfTrue="1" operator="equal">
      <formula>"E"</formula>
    </cfRule>
    <cfRule type="cellIs" dxfId="226" priority="318" stopIfTrue="1" operator="equal">
      <formula>"P"</formula>
    </cfRule>
  </conditionalFormatting>
  <conditionalFormatting sqref="AF172:AI172">
    <cfRule type="cellIs" dxfId="225" priority="312" stopIfTrue="1" operator="equal">
      <formula>"P"</formula>
    </cfRule>
    <cfRule type="cellIs" dxfId="224" priority="313" stopIfTrue="1" operator="equal">
      <formula>"E"</formula>
    </cfRule>
    <cfRule type="cellIs" dxfId="223" priority="314" stopIfTrue="1" operator="equal">
      <formula>"P"</formula>
    </cfRule>
    <cfRule type="cellIs" dxfId="222" priority="315" stopIfTrue="1" operator="equal">
      <formula>"E"</formula>
    </cfRule>
    <cfRule type="cellIs" dxfId="221" priority="316" stopIfTrue="1" operator="equal">
      <formula>"P"</formula>
    </cfRule>
  </conditionalFormatting>
  <conditionalFormatting sqref="AJ174:BL174">
    <cfRule type="cellIs" dxfId="220" priority="310" stopIfTrue="1" operator="equal">
      <formula>"E"</formula>
    </cfRule>
    <cfRule type="cellIs" dxfId="219" priority="311" stopIfTrue="1" operator="equal">
      <formula>"P"</formula>
    </cfRule>
  </conditionalFormatting>
  <conditionalFormatting sqref="AJ174:BL174">
    <cfRule type="cellIs" dxfId="218" priority="305" stopIfTrue="1" operator="equal">
      <formula>"P"</formula>
    </cfRule>
    <cfRule type="cellIs" dxfId="217" priority="306" stopIfTrue="1" operator="equal">
      <formula>"E"</formula>
    </cfRule>
    <cfRule type="cellIs" dxfId="216" priority="307" stopIfTrue="1" operator="equal">
      <formula>"P"</formula>
    </cfRule>
    <cfRule type="cellIs" dxfId="215" priority="308" stopIfTrue="1" operator="equal">
      <formula>"E"</formula>
    </cfRule>
    <cfRule type="cellIs" dxfId="214" priority="309" stopIfTrue="1" operator="equal">
      <formula>"P"</formula>
    </cfRule>
  </conditionalFormatting>
  <conditionalFormatting sqref="AA174 O174:R174">
    <cfRule type="cellIs" dxfId="213" priority="303" stopIfTrue="1" operator="equal">
      <formula>"E"</formula>
    </cfRule>
    <cfRule type="cellIs" dxfId="212" priority="304" stopIfTrue="1" operator="equal">
      <formula>"P"</formula>
    </cfRule>
  </conditionalFormatting>
  <conditionalFormatting sqref="AA174 O174:R174">
    <cfRule type="cellIs" dxfId="211" priority="298" stopIfTrue="1" operator="equal">
      <formula>"P"</formula>
    </cfRule>
    <cfRule type="cellIs" dxfId="210" priority="299" stopIfTrue="1" operator="equal">
      <formula>"E"</formula>
    </cfRule>
    <cfRule type="cellIs" dxfId="209" priority="300" stopIfTrue="1" operator="equal">
      <formula>"P"</formula>
    </cfRule>
    <cfRule type="cellIs" dxfId="208" priority="301" stopIfTrue="1" operator="equal">
      <formula>"E"</formula>
    </cfRule>
    <cfRule type="cellIs" dxfId="207" priority="302" stopIfTrue="1" operator="equal">
      <formula>"P"</formula>
    </cfRule>
  </conditionalFormatting>
  <conditionalFormatting sqref="AB174:AD174">
    <cfRule type="cellIs" dxfId="206" priority="296" stopIfTrue="1" operator="equal">
      <formula>"E"</formula>
    </cfRule>
    <cfRule type="cellIs" dxfId="205" priority="297" stopIfTrue="1" operator="equal">
      <formula>"P"</formula>
    </cfRule>
  </conditionalFormatting>
  <conditionalFormatting sqref="AB174:AD174">
    <cfRule type="cellIs" dxfId="204" priority="291" stopIfTrue="1" operator="equal">
      <formula>"P"</formula>
    </cfRule>
    <cfRule type="cellIs" dxfId="203" priority="292" stopIfTrue="1" operator="equal">
      <formula>"E"</formula>
    </cfRule>
    <cfRule type="cellIs" dxfId="202" priority="293" stopIfTrue="1" operator="equal">
      <formula>"P"</formula>
    </cfRule>
    <cfRule type="cellIs" dxfId="201" priority="294" stopIfTrue="1" operator="equal">
      <formula>"E"</formula>
    </cfRule>
    <cfRule type="cellIs" dxfId="200" priority="295" stopIfTrue="1" operator="equal">
      <formula>"P"</formula>
    </cfRule>
  </conditionalFormatting>
  <conditionalFormatting sqref="W174:Z174">
    <cfRule type="cellIs" dxfId="199" priority="289" stopIfTrue="1" operator="equal">
      <formula>"E"</formula>
    </cfRule>
    <cfRule type="cellIs" dxfId="198" priority="290" stopIfTrue="1" operator="equal">
      <formula>"P"</formula>
    </cfRule>
  </conditionalFormatting>
  <conditionalFormatting sqref="W174:Z174">
    <cfRule type="cellIs" dxfId="197" priority="284" stopIfTrue="1" operator="equal">
      <formula>"P"</formula>
    </cfRule>
    <cfRule type="cellIs" dxfId="196" priority="285" stopIfTrue="1" operator="equal">
      <formula>"E"</formula>
    </cfRule>
    <cfRule type="cellIs" dxfId="195" priority="286" stopIfTrue="1" operator="equal">
      <formula>"P"</formula>
    </cfRule>
    <cfRule type="cellIs" dxfId="194" priority="287" stopIfTrue="1" operator="equal">
      <formula>"E"</formula>
    </cfRule>
    <cfRule type="cellIs" dxfId="193" priority="288" stopIfTrue="1" operator="equal">
      <formula>"P"</formula>
    </cfRule>
  </conditionalFormatting>
  <conditionalFormatting sqref="S174:V174">
    <cfRule type="cellIs" dxfId="192" priority="282" stopIfTrue="1" operator="equal">
      <formula>"E"</formula>
    </cfRule>
    <cfRule type="cellIs" dxfId="191" priority="283" stopIfTrue="1" operator="equal">
      <formula>"P"</formula>
    </cfRule>
  </conditionalFormatting>
  <conditionalFormatting sqref="S174:V174">
    <cfRule type="cellIs" dxfId="190" priority="277" stopIfTrue="1" operator="equal">
      <formula>"P"</formula>
    </cfRule>
    <cfRule type="cellIs" dxfId="189" priority="278" stopIfTrue="1" operator="equal">
      <formula>"E"</formula>
    </cfRule>
    <cfRule type="cellIs" dxfId="188" priority="279" stopIfTrue="1" operator="equal">
      <formula>"P"</formula>
    </cfRule>
    <cfRule type="cellIs" dxfId="187" priority="280" stopIfTrue="1" operator="equal">
      <formula>"E"</formula>
    </cfRule>
    <cfRule type="cellIs" dxfId="186" priority="281" stopIfTrue="1" operator="equal">
      <formula>"P"</formula>
    </cfRule>
  </conditionalFormatting>
  <conditionalFormatting sqref="AE174">
    <cfRule type="cellIs" dxfId="185" priority="275" stopIfTrue="1" operator="equal">
      <formula>"E"</formula>
    </cfRule>
    <cfRule type="cellIs" dxfId="184" priority="276" stopIfTrue="1" operator="equal">
      <formula>"P"</formula>
    </cfRule>
  </conditionalFormatting>
  <conditionalFormatting sqref="AE174">
    <cfRule type="cellIs" dxfId="183" priority="270" stopIfTrue="1" operator="equal">
      <formula>"P"</formula>
    </cfRule>
    <cfRule type="cellIs" dxfId="182" priority="271" stopIfTrue="1" operator="equal">
      <formula>"E"</formula>
    </cfRule>
    <cfRule type="cellIs" dxfId="181" priority="272" stopIfTrue="1" operator="equal">
      <formula>"P"</formula>
    </cfRule>
    <cfRule type="cellIs" dxfId="180" priority="273" stopIfTrue="1" operator="equal">
      <formula>"E"</formula>
    </cfRule>
    <cfRule type="cellIs" dxfId="179" priority="274" stopIfTrue="1" operator="equal">
      <formula>"P"</formula>
    </cfRule>
  </conditionalFormatting>
  <conditionalFormatting sqref="AF174:AI174">
    <cfRule type="cellIs" dxfId="178" priority="268" stopIfTrue="1" operator="equal">
      <formula>"E"</formula>
    </cfRule>
    <cfRule type="cellIs" dxfId="177" priority="269" stopIfTrue="1" operator="equal">
      <formula>"P"</formula>
    </cfRule>
  </conditionalFormatting>
  <conditionalFormatting sqref="AF174:AI174">
    <cfRule type="cellIs" dxfId="176" priority="263" stopIfTrue="1" operator="equal">
      <formula>"P"</formula>
    </cfRule>
    <cfRule type="cellIs" dxfId="175" priority="264" stopIfTrue="1" operator="equal">
      <formula>"E"</formula>
    </cfRule>
    <cfRule type="cellIs" dxfId="174" priority="265" stopIfTrue="1" operator="equal">
      <formula>"P"</formula>
    </cfRule>
    <cfRule type="cellIs" dxfId="173" priority="266" stopIfTrue="1" operator="equal">
      <formula>"E"</formula>
    </cfRule>
    <cfRule type="cellIs" dxfId="172" priority="267" stopIfTrue="1" operator="equal">
      <formula>"P"</formula>
    </cfRule>
  </conditionalFormatting>
  <conditionalFormatting sqref="AJ176:BL176">
    <cfRule type="cellIs" dxfId="171" priority="212" stopIfTrue="1" operator="equal">
      <formula>"E"</formula>
    </cfRule>
    <cfRule type="cellIs" dxfId="170" priority="213" stopIfTrue="1" operator="equal">
      <formula>"P"</formula>
    </cfRule>
  </conditionalFormatting>
  <conditionalFormatting sqref="AJ176:BL176">
    <cfRule type="cellIs" dxfId="169" priority="207" stopIfTrue="1" operator="equal">
      <formula>"P"</formula>
    </cfRule>
    <cfRule type="cellIs" dxfId="168" priority="208" stopIfTrue="1" operator="equal">
      <formula>"E"</formula>
    </cfRule>
    <cfRule type="cellIs" dxfId="167" priority="209" stopIfTrue="1" operator="equal">
      <formula>"P"</formula>
    </cfRule>
    <cfRule type="cellIs" dxfId="166" priority="210" stopIfTrue="1" operator="equal">
      <formula>"E"</formula>
    </cfRule>
    <cfRule type="cellIs" dxfId="165" priority="211" stopIfTrue="1" operator="equal">
      <formula>"P"</formula>
    </cfRule>
  </conditionalFormatting>
  <conditionalFormatting sqref="AA176 O176:R176">
    <cfRule type="cellIs" dxfId="164" priority="205" stopIfTrue="1" operator="equal">
      <formula>"E"</formula>
    </cfRule>
    <cfRule type="cellIs" dxfId="163" priority="206" stopIfTrue="1" operator="equal">
      <formula>"P"</formula>
    </cfRule>
  </conditionalFormatting>
  <conditionalFormatting sqref="AA176 O176:R176">
    <cfRule type="cellIs" dxfId="162" priority="200" stopIfTrue="1" operator="equal">
      <formula>"P"</formula>
    </cfRule>
    <cfRule type="cellIs" dxfId="161" priority="201" stopIfTrue="1" operator="equal">
      <formula>"E"</formula>
    </cfRule>
    <cfRule type="cellIs" dxfId="160" priority="202" stopIfTrue="1" operator="equal">
      <formula>"P"</formula>
    </cfRule>
    <cfRule type="cellIs" dxfId="159" priority="203" stopIfTrue="1" operator="equal">
      <formula>"E"</formula>
    </cfRule>
    <cfRule type="cellIs" dxfId="158" priority="204" stopIfTrue="1" operator="equal">
      <formula>"P"</formula>
    </cfRule>
  </conditionalFormatting>
  <conditionalFormatting sqref="AB176:AD176">
    <cfRule type="cellIs" dxfId="157" priority="198" stopIfTrue="1" operator="equal">
      <formula>"E"</formula>
    </cfRule>
    <cfRule type="cellIs" dxfId="156" priority="199" stopIfTrue="1" operator="equal">
      <formula>"P"</formula>
    </cfRule>
  </conditionalFormatting>
  <conditionalFormatting sqref="AB176:AD176">
    <cfRule type="cellIs" dxfId="155" priority="193" stopIfTrue="1" operator="equal">
      <formula>"P"</formula>
    </cfRule>
    <cfRule type="cellIs" dxfId="154" priority="194" stopIfTrue="1" operator="equal">
      <formula>"E"</formula>
    </cfRule>
    <cfRule type="cellIs" dxfId="153" priority="195" stopIfTrue="1" operator="equal">
      <formula>"P"</formula>
    </cfRule>
    <cfRule type="cellIs" dxfId="152" priority="196" stopIfTrue="1" operator="equal">
      <formula>"E"</formula>
    </cfRule>
    <cfRule type="cellIs" dxfId="151" priority="197" stopIfTrue="1" operator="equal">
      <formula>"P"</formula>
    </cfRule>
  </conditionalFormatting>
  <conditionalFormatting sqref="W176:Z176">
    <cfRule type="cellIs" dxfId="150" priority="191" stopIfTrue="1" operator="equal">
      <formula>"E"</formula>
    </cfRule>
    <cfRule type="cellIs" dxfId="149" priority="192" stopIfTrue="1" operator="equal">
      <formula>"P"</formula>
    </cfRule>
  </conditionalFormatting>
  <conditionalFormatting sqref="W176:Z176">
    <cfRule type="cellIs" dxfId="148" priority="186" stopIfTrue="1" operator="equal">
      <formula>"P"</formula>
    </cfRule>
    <cfRule type="cellIs" dxfId="147" priority="187" stopIfTrue="1" operator="equal">
      <formula>"E"</formula>
    </cfRule>
    <cfRule type="cellIs" dxfId="146" priority="188" stopIfTrue="1" operator="equal">
      <formula>"P"</formula>
    </cfRule>
    <cfRule type="cellIs" dxfId="145" priority="189" stopIfTrue="1" operator="equal">
      <formula>"E"</formula>
    </cfRule>
    <cfRule type="cellIs" dxfId="144" priority="190" stopIfTrue="1" operator="equal">
      <formula>"P"</formula>
    </cfRule>
  </conditionalFormatting>
  <conditionalFormatting sqref="S176:V176">
    <cfRule type="cellIs" dxfId="143" priority="184" stopIfTrue="1" operator="equal">
      <formula>"E"</formula>
    </cfRule>
    <cfRule type="cellIs" dxfId="142" priority="185" stopIfTrue="1" operator="equal">
      <formula>"P"</formula>
    </cfRule>
  </conditionalFormatting>
  <conditionalFormatting sqref="S176:V176">
    <cfRule type="cellIs" dxfId="141" priority="179" stopIfTrue="1" operator="equal">
      <formula>"P"</formula>
    </cfRule>
    <cfRule type="cellIs" dxfId="140" priority="180" stopIfTrue="1" operator="equal">
      <formula>"E"</formula>
    </cfRule>
    <cfRule type="cellIs" dxfId="139" priority="181" stopIfTrue="1" operator="equal">
      <formula>"P"</formula>
    </cfRule>
    <cfRule type="cellIs" dxfId="138" priority="182" stopIfTrue="1" operator="equal">
      <formula>"E"</formula>
    </cfRule>
    <cfRule type="cellIs" dxfId="137" priority="183" stopIfTrue="1" operator="equal">
      <formula>"P"</formula>
    </cfRule>
  </conditionalFormatting>
  <conditionalFormatting sqref="AE176">
    <cfRule type="cellIs" dxfId="136" priority="177" stopIfTrue="1" operator="equal">
      <formula>"E"</formula>
    </cfRule>
    <cfRule type="cellIs" dxfId="135" priority="178" stopIfTrue="1" operator="equal">
      <formula>"P"</formula>
    </cfRule>
  </conditionalFormatting>
  <conditionalFormatting sqref="AE176">
    <cfRule type="cellIs" dxfId="134" priority="172" stopIfTrue="1" operator="equal">
      <formula>"P"</formula>
    </cfRule>
    <cfRule type="cellIs" dxfId="133" priority="173" stopIfTrue="1" operator="equal">
      <formula>"E"</formula>
    </cfRule>
    <cfRule type="cellIs" dxfId="132" priority="174" stopIfTrue="1" operator="equal">
      <formula>"P"</formula>
    </cfRule>
    <cfRule type="cellIs" dxfId="131" priority="175" stopIfTrue="1" operator="equal">
      <formula>"E"</formula>
    </cfRule>
    <cfRule type="cellIs" dxfId="130" priority="176" stopIfTrue="1" operator="equal">
      <formula>"P"</formula>
    </cfRule>
  </conditionalFormatting>
  <conditionalFormatting sqref="AF176:AI176">
    <cfRule type="cellIs" dxfId="129" priority="170" stopIfTrue="1" operator="equal">
      <formula>"E"</formula>
    </cfRule>
    <cfRule type="cellIs" dxfId="128" priority="171" stopIfTrue="1" operator="equal">
      <formula>"P"</formula>
    </cfRule>
  </conditionalFormatting>
  <conditionalFormatting sqref="AF176:AI176">
    <cfRule type="cellIs" dxfId="127" priority="165" stopIfTrue="1" operator="equal">
      <formula>"P"</formula>
    </cfRule>
    <cfRule type="cellIs" dxfId="126" priority="166" stopIfTrue="1" operator="equal">
      <formula>"E"</formula>
    </cfRule>
    <cfRule type="cellIs" dxfId="125" priority="167" stopIfTrue="1" operator="equal">
      <formula>"P"</formula>
    </cfRule>
    <cfRule type="cellIs" dxfId="124" priority="168" stopIfTrue="1" operator="equal">
      <formula>"E"</formula>
    </cfRule>
    <cfRule type="cellIs" dxfId="123" priority="169" stopIfTrue="1" operator="equal">
      <formula>"P"</formula>
    </cfRule>
  </conditionalFormatting>
  <conditionalFormatting sqref="AJ178:BL178">
    <cfRule type="cellIs" dxfId="122" priority="163" stopIfTrue="1" operator="equal">
      <formula>"E"</formula>
    </cfRule>
    <cfRule type="cellIs" dxfId="121" priority="164" stopIfTrue="1" operator="equal">
      <formula>"P"</formula>
    </cfRule>
  </conditionalFormatting>
  <conditionalFormatting sqref="AJ178:BL178">
    <cfRule type="cellIs" dxfId="120" priority="158" stopIfTrue="1" operator="equal">
      <formula>"P"</formula>
    </cfRule>
    <cfRule type="cellIs" dxfId="119" priority="159" stopIfTrue="1" operator="equal">
      <formula>"E"</formula>
    </cfRule>
    <cfRule type="cellIs" dxfId="118" priority="160" stopIfTrue="1" operator="equal">
      <formula>"P"</formula>
    </cfRule>
    <cfRule type="cellIs" dxfId="117" priority="161" stopIfTrue="1" operator="equal">
      <formula>"E"</formula>
    </cfRule>
    <cfRule type="cellIs" dxfId="116" priority="162" stopIfTrue="1" operator="equal">
      <formula>"P"</formula>
    </cfRule>
  </conditionalFormatting>
  <conditionalFormatting sqref="AA178 O178:R178">
    <cfRule type="cellIs" dxfId="115" priority="156" stopIfTrue="1" operator="equal">
      <formula>"E"</formula>
    </cfRule>
    <cfRule type="cellIs" dxfId="114" priority="157" stopIfTrue="1" operator="equal">
      <formula>"P"</formula>
    </cfRule>
  </conditionalFormatting>
  <conditionalFormatting sqref="AA178 O178:R178">
    <cfRule type="cellIs" dxfId="113" priority="151" stopIfTrue="1" operator="equal">
      <formula>"P"</formula>
    </cfRule>
    <cfRule type="cellIs" dxfId="112" priority="152" stopIfTrue="1" operator="equal">
      <formula>"E"</formula>
    </cfRule>
    <cfRule type="cellIs" dxfId="111" priority="153" stopIfTrue="1" operator="equal">
      <formula>"P"</formula>
    </cfRule>
    <cfRule type="cellIs" dxfId="110" priority="154" stopIfTrue="1" operator="equal">
      <formula>"E"</formula>
    </cfRule>
    <cfRule type="cellIs" dxfId="109" priority="155" stopIfTrue="1" operator="equal">
      <formula>"P"</formula>
    </cfRule>
  </conditionalFormatting>
  <conditionalFormatting sqref="AB178:AD178">
    <cfRule type="cellIs" dxfId="108" priority="149" stopIfTrue="1" operator="equal">
      <formula>"E"</formula>
    </cfRule>
    <cfRule type="cellIs" dxfId="107" priority="150" stopIfTrue="1" operator="equal">
      <formula>"P"</formula>
    </cfRule>
  </conditionalFormatting>
  <conditionalFormatting sqref="AB178:AD178">
    <cfRule type="cellIs" dxfId="106" priority="144" stopIfTrue="1" operator="equal">
      <formula>"P"</formula>
    </cfRule>
    <cfRule type="cellIs" dxfId="105" priority="145" stopIfTrue="1" operator="equal">
      <formula>"E"</formula>
    </cfRule>
    <cfRule type="cellIs" dxfId="104" priority="146" stopIfTrue="1" operator="equal">
      <formula>"P"</formula>
    </cfRule>
    <cfRule type="cellIs" dxfId="103" priority="147" stopIfTrue="1" operator="equal">
      <formula>"E"</formula>
    </cfRule>
    <cfRule type="cellIs" dxfId="102" priority="148" stopIfTrue="1" operator="equal">
      <formula>"P"</formula>
    </cfRule>
  </conditionalFormatting>
  <conditionalFormatting sqref="W178:Z178">
    <cfRule type="cellIs" dxfId="101" priority="142" stopIfTrue="1" operator="equal">
      <formula>"E"</formula>
    </cfRule>
    <cfRule type="cellIs" dxfId="100" priority="143" stopIfTrue="1" operator="equal">
      <formula>"P"</formula>
    </cfRule>
  </conditionalFormatting>
  <conditionalFormatting sqref="W178:Z178">
    <cfRule type="cellIs" dxfId="99" priority="137" stopIfTrue="1" operator="equal">
      <formula>"P"</formula>
    </cfRule>
    <cfRule type="cellIs" dxfId="98" priority="138" stopIfTrue="1" operator="equal">
      <formula>"E"</formula>
    </cfRule>
    <cfRule type="cellIs" dxfId="97" priority="139" stopIfTrue="1" operator="equal">
      <formula>"P"</formula>
    </cfRule>
    <cfRule type="cellIs" dxfId="96" priority="140" stopIfTrue="1" operator="equal">
      <formula>"E"</formula>
    </cfRule>
    <cfRule type="cellIs" dxfId="95" priority="141" stopIfTrue="1" operator="equal">
      <formula>"P"</formula>
    </cfRule>
  </conditionalFormatting>
  <conditionalFormatting sqref="S178:V178">
    <cfRule type="cellIs" dxfId="94" priority="135" stopIfTrue="1" operator="equal">
      <formula>"E"</formula>
    </cfRule>
    <cfRule type="cellIs" dxfId="93" priority="136" stopIfTrue="1" operator="equal">
      <formula>"P"</formula>
    </cfRule>
  </conditionalFormatting>
  <conditionalFormatting sqref="S178:V178">
    <cfRule type="cellIs" dxfId="92" priority="130" stopIfTrue="1" operator="equal">
      <formula>"P"</formula>
    </cfRule>
    <cfRule type="cellIs" dxfId="91" priority="131" stopIfTrue="1" operator="equal">
      <formula>"E"</formula>
    </cfRule>
    <cfRule type="cellIs" dxfId="90" priority="132" stopIfTrue="1" operator="equal">
      <formula>"P"</formula>
    </cfRule>
    <cfRule type="cellIs" dxfId="89" priority="133" stopIfTrue="1" operator="equal">
      <formula>"E"</formula>
    </cfRule>
    <cfRule type="cellIs" dxfId="88" priority="134" stopIfTrue="1" operator="equal">
      <formula>"P"</formula>
    </cfRule>
  </conditionalFormatting>
  <conditionalFormatting sqref="AE178">
    <cfRule type="cellIs" dxfId="87" priority="128" stopIfTrue="1" operator="equal">
      <formula>"E"</formula>
    </cfRule>
    <cfRule type="cellIs" dxfId="86" priority="129" stopIfTrue="1" operator="equal">
      <formula>"P"</formula>
    </cfRule>
  </conditionalFormatting>
  <conditionalFormatting sqref="AE178">
    <cfRule type="cellIs" dxfId="85" priority="123" stopIfTrue="1" operator="equal">
      <formula>"P"</formula>
    </cfRule>
    <cfRule type="cellIs" dxfId="84" priority="124" stopIfTrue="1" operator="equal">
      <formula>"E"</formula>
    </cfRule>
    <cfRule type="cellIs" dxfId="83" priority="125" stopIfTrue="1" operator="equal">
      <formula>"P"</formula>
    </cfRule>
    <cfRule type="cellIs" dxfId="82" priority="126" stopIfTrue="1" operator="equal">
      <formula>"E"</formula>
    </cfRule>
    <cfRule type="cellIs" dxfId="81" priority="127" stopIfTrue="1" operator="equal">
      <formula>"P"</formula>
    </cfRule>
  </conditionalFormatting>
  <conditionalFormatting sqref="AF178:AI178">
    <cfRule type="cellIs" dxfId="80" priority="121" stopIfTrue="1" operator="equal">
      <formula>"E"</formula>
    </cfRule>
    <cfRule type="cellIs" dxfId="79" priority="122" stopIfTrue="1" operator="equal">
      <formula>"P"</formula>
    </cfRule>
  </conditionalFormatting>
  <conditionalFormatting sqref="AF178:AI178">
    <cfRule type="cellIs" dxfId="78" priority="116" stopIfTrue="1" operator="equal">
      <formula>"P"</formula>
    </cfRule>
    <cfRule type="cellIs" dxfId="77" priority="117" stopIfTrue="1" operator="equal">
      <formula>"E"</formula>
    </cfRule>
    <cfRule type="cellIs" dxfId="76" priority="118" stopIfTrue="1" operator="equal">
      <formula>"P"</formula>
    </cfRule>
    <cfRule type="cellIs" dxfId="75" priority="119" stopIfTrue="1" operator="equal">
      <formula>"E"</formula>
    </cfRule>
    <cfRule type="cellIs" dxfId="74" priority="120" stopIfTrue="1" operator="equal">
      <formula>"P"</formula>
    </cfRule>
  </conditionalFormatting>
  <conditionalFormatting sqref="AJ180:BL180">
    <cfRule type="cellIs" dxfId="73" priority="114" stopIfTrue="1" operator="equal">
      <formula>"E"</formula>
    </cfRule>
    <cfRule type="cellIs" dxfId="72" priority="115" stopIfTrue="1" operator="equal">
      <formula>"P"</formula>
    </cfRule>
  </conditionalFormatting>
  <conditionalFormatting sqref="AJ180:BL180">
    <cfRule type="cellIs" dxfId="71" priority="109" stopIfTrue="1" operator="equal">
      <formula>"P"</formula>
    </cfRule>
    <cfRule type="cellIs" dxfId="70" priority="110" stopIfTrue="1" operator="equal">
      <formula>"E"</formula>
    </cfRule>
    <cfRule type="cellIs" dxfId="69" priority="111" stopIfTrue="1" operator="equal">
      <formula>"P"</formula>
    </cfRule>
    <cfRule type="cellIs" dxfId="68" priority="112" stopIfTrue="1" operator="equal">
      <formula>"E"</formula>
    </cfRule>
    <cfRule type="cellIs" dxfId="67" priority="113" stopIfTrue="1" operator="equal">
      <formula>"P"</formula>
    </cfRule>
  </conditionalFormatting>
  <conditionalFormatting sqref="AA180 O180:R180">
    <cfRule type="cellIs" dxfId="66" priority="107" stopIfTrue="1" operator="equal">
      <formula>"E"</formula>
    </cfRule>
    <cfRule type="cellIs" dxfId="65" priority="108" stopIfTrue="1" operator="equal">
      <formula>"P"</formula>
    </cfRule>
  </conditionalFormatting>
  <conditionalFormatting sqref="AA180 O180:R180">
    <cfRule type="cellIs" dxfId="64" priority="102" stopIfTrue="1" operator="equal">
      <formula>"P"</formula>
    </cfRule>
    <cfRule type="cellIs" dxfId="63" priority="103" stopIfTrue="1" operator="equal">
      <formula>"E"</formula>
    </cfRule>
    <cfRule type="cellIs" dxfId="62" priority="104" stopIfTrue="1" operator="equal">
      <formula>"P"</formula>
    </cfRule>
    <cfRule type="cellIs" dxfId="61" priority="105" stopIfTrue="1" operator="equal">
      <formula>"E"</formula>
    </cfRule>
    <cfRule type="cellIs" dxfId="60" priority="106" stopIfTrue="1" operator="equal">
      <formula>"P"</formula>
    </cfRule>
  </conditionalFormatting>
  <conditionalFormatting sqref="AB180:AD180">
    <cfRule type="cellIs" dxfId="59" priority="100" stopIfTrue="1" operator="equal">
      <formula>"E"</formula>
    </cfRule>
    <cfRule type="cellIs" dxfId="58" priority="101" stopIfTrue="1" operator="equal">
      <formula>"P"</formula>
    </cfRule>
  </conditionalFormatting>
  <conditionalFormatting sqref="AB180:AD180">
    <cfRule type="cellIs" dxfId="57" priority="95" stopIfTrue="1" operator="equal">
      <formula>"P"</formula>
    </cfRule>
    <cfRule type="cellIs" dxfId="56" priority="96" stopIfTrue="1" operator="equal">
      <formula>"E"</formula>
    </cfRule>
    <cfRule type="cellIs" dxfId="55" priority="97" stopIfTrue="1" operator="equal">
      <formula>"P"</formula>
    </cfRule>
    <cfRule type="cellIs" dxfId="54" priority="98" stopIfTrue="1" operator="equal">
      <formula>"E"</formula>
    </cfRule>
    <cfRule type="cellIs" dxfId="53" priority="99" stopIfTrue="1" operator="equal">
      <formula>"P"</formula>
    </cfRule>
  </conditionalFormatting>
  <conditionalFormatting sqref="W180:Z180">
    <cfRule type="cellIs" dxfId="52" priority="93" stopIfTrue="1" operator="equal">
      <formula>"E"</formula>
    </cfRule>
    <cfRule type="cellIs" dxfId="51" priority="94" stopIfTrue="1" operator="equal">
      <formula>"P"</formula>
    </cfRule>
  </conditionalFormatting>
  <conditionalFormatting sqref="W180:Z180">
    <cfRule type="cellIs" dxfId="50" priority="88" stopIfTrue="1" operator="equal">
      <formula>"P"</formula>
    </cfRule>
    <cfRule type="cellIs" dxfId="49" priority="89" stopIfTrue="1" operator="equal">
      <formula>"E"</formula>
    </cfRule>
    <cfRule type="cellIs" dxfId="48" priority="90" stopIfTrue="1" operator="equal">
      <formula>"P"</formula>
    </cfRule>
    <cfRule type="cellIs" dxfId="47" priority="91" stopIfTrue="1" operator="equal">
      <formula>"E"</formula>
    </cfRule>
    <cfRule type="cellIs" dxfId="46" priority="92" stopIfTrue="1" operator="equal">
      <formula>"P"</formula>
    </cfRule>
  </conditionalFormatting>
  <conditionalFormatting sqref="S180:V180">
    <cfRule type="cellIs" dxfId="45" priority="86" stopIfTrue="1" operator="equal">
      <formula>"E"</formula>
    </cfRule>
    <cfRule type="cellIs" dxfId="44" priority="87" stopIfTrue="1" operator="equal">
      <formula>"P"</formula>
    </cfRule>
  </conditionalFormatting>
  <conditionalFormatting sqref="S180:V180">
    <cfRule type="cellIs" dxfId="43" priority="81" stopIfTrue="1" operator="equal">
      <formula>"P"</formula>
    </cfRule>
    <cfRule type="cellIs" dxfId="42" priority="82" stopIfTrue="1" operator="equal">
      <formula>"E"</formula>
    </cfRule>
    <cfRule type="cellIs" dxfId="41" priority="83" stopIfTrue="1" operator="equal">
      <formula>"P"</formula>
    </cfRule>
    <cfRule type="cellIs" dxfId="40" priority="84" stopIfTrue="1" operator="equal">
      <formula>"E"</formula>
    </cfRule>
    <cfRule type="cellIs" dxfId="39" priority="85" stopIfTrue="1" operator="equal">
      <formula>"P"</formula>
    </cfRule>
  </conditionalFormatting>
  <conditionalFormatting sqref="AE180">
    <cfRule type="cellIs" dxfId="38" priority="79" stopIfTrue="1" operator="equal">
      <formula>"E"</formula>
    </cfRule>
    <cfRule type="cellIs" dxfId="37" priority="80" stopIfTrue="1" operator="equal">
      <formula>"P"</formula>
    </cfRule>
  </conditionalFormatting>
  <conditionalFormatting sqref="AE180">
    <cfRule type="cellIs" dxfId="36" priority="74" stopIfTrue="1" operator="equal">
      <formula>"P"</formula>
    </cfRule>
    <cfRule type="cellIs" dxfId="35" priority="75" stopIfTrue="1" operator="equal">
      <formula>"E"</formula>
    </cfRule>
    <cfRule type="cellIs" dxfId="34" priority="76" stopIfTrue="1" operator="equal">
      <formula>"P"</formula>
    </cfRule>
    <cfRule type="cellIs" dxfId="33" priority="77" stopIfTrue="1" operator="equal">
      <formula>"E"</formula>
    </cfRule>
    <cfRule type="cellIs" dxfId="32" priority="78" stopIfTrue="1" operator="equal">
      <formula>"P"</formula>
    </cfRule>
  </conditionalFormatting>
  <conditionalFormatting sqref="AF180:AI180">
    <cfRule type="cellIs" dxfId="31" priority="72" stopIfTrue="1" operator="equal">
      <formula>"E"</formula>
    </cfRule>
    <cfRule type="cellIs" dxfId="30" priority="73" stopIfTrue="1" operator="equal">
      <formula>"P"</formula>
    </cfRule>
  </conditionalFormatting>
  <conditionalFormatting sqref="AF180:AI180">
    <cfRule type="cellIs" dxfId="29" priority="67" stopIfTrue="1" operator="equal">
      <formula>"P"</formula>
    </cfRule>
    <cfRule type="cellIs" dxfId="28" priority="68" stopIfTrue="1" operator="equal">
      <formula>"E"</formula>
    </cfRule>
    <cfRule type="cellIs" dxfId="27" priority="69" stopIfTrue="1" operator="equal">
      <formula>"P"</formula>
    </cfRule>
    <cfRule type="cellIs" dxfId="26" priority="70" stopIfTrue="1" operator="equal">
      <formula>"E"</formula>
    </cfRule>
    <cfRule type="cellIs" dxfId="25" priority="71" stopIfTrue="1" operator="equal">
      <formula>"P"</formula>
    </cfRule>
  </conditionalFormatting>
  <conditionalFormatting sqref="G166:G167">
    <cfRule type="cellIs" dxfId="24" priority="65" stopIfTrue="1" operator="equal">
      <formula>"E"</formula>
    </cfRule>
    <cfRule type="cellIs" dxfId="23" priority="66" stopIfTrue="1" operator="equal">
      <formula>"P"</formula>
    </cfRule>
  </conditionalFormatting>
  <conditionalFormatting sqref="W150">
    <cfRule type="cellIs" dxfId="22" priority="13" stopIfTrue="1" operator="equal">
      <formula>"e"</formula>
    </cfRule>
    <cfRule type="cellIs" dxfId="21" priority="14" stopIfTrue="1" operator="equal">
      <formula>"p"</formula>
    </cfRule>
    <cfRule type="cellIs" dxfId="20" priority="15" stopIfTrue="1" operator="equal">
      <formula>"e"</formula>
    </cfRule>
  </conditionalFormatting>
  <conditionalFormatting sqref="W150">
    <cfRule type="cellIs" dxfId="19" priority="8" stopIfTrue="1" operator="equal">
      <formula>"P"</formula>
    </cfRule>
    <cfRule type="cellIs" dxfId="18" priority="9" stopIfTrue="1" operator="equal">
      <formula>"E"</formula>
    </cfRule>
    <cfRule type="cellIs" dxfId="17" priority="10" stopIfTrue="1" operator="equal">
      <formula>"P"</formula>
    </cfRule>
    <cfRule type="cellIs" dxfId="16" priority="11" stopIfTrue="1" operator="equal">
      <formula>"E"</formula>
    </cfRule>
    <cfRule type="cellIs" dxfId="15" priority="12" stopIfTrue="1" operator="equal">
      <formula>"P"</formula>
    </cfRule>
  </conditionalFormatting>
  <conditionalFormatting sqref="O141:BL141">
    <cfRule type="cellIs" dxfId="14" priority="6" stopIfTrue="1" operator="equal">
      <formula>"E"</formula>
    </cfRule>
    <cfRule type="cellIs" dxfId="13" priority="7" stopIfTrue="1" operator="equal">
      <formula>"P"</formula>
    </cfRule>
  </conditionalFormatting>
  <conditionalFormatting sqref="O141:BL141">
    <cfRule type="cellIs" dxfId="12" priority="1" stopIfTrue="1" operator="equal">
      <formula>"P"</formula>
    </cfRule>
    <cfRule type="cellIs" dxfId="11" priority="2" stopIfTrue="1" operator="equal">
      <formula>"E"</formula>
    </cfRule>
    <cfRule type="cellIs" dxfId="10" priority="3" stopIfTrue="1" operator="equal">
      <formula>"P"</formula>
    </cfRule>
    <cfRule type="cellIs" dxfId="9" priority="4" stopIfTrue="1" operator="equal">
      <formula>"E"</formula>
    </cfRule>
    <cfRule type="cellIs" dxfId="8" priority="5" stopIfTrue="1" operator="equal">
      <formula>"P"</formula>
    </cfRule>
  </conditionalFormatting>
  <printOptions horizontalCentered="1"/>
  <pageMargins left="0.11811023622047245" right="0.11811023622047245" top="0.35433070866141736" bottom="0.55118110236220474" header="0.31496062992125984" footer="0.31496062992125984"/>
  <pageSetup paperSize="5" scale="68" firstPageNumber="0" fitToWidth="2" fitToHeight="0" orientation="landscape" horizontalDpi="300" verticalDpi="300" r:id="rId1"/>
  <headerFooter scaleWithDoc="0" alignWithMargins="0">
    <oddFooter>&amp;L&amp;"Arial,Negrita"&amp;8Página: &amp;P de &amp;N&amp;R&amp;"Arial,Negrita"&amp;8 2026-01-30</oddFooter>
  </headerFooter>
  <rowBreaks count="1" manualBreakCount="1">
    <brk id="445" max="73" man="1"/>
  </rowBreaks>
  <colBreaks count="1" manualBreakCount="1">
    <brk id="13" max="1048575" man="1"/>
  </colBreaks>
  <ignoredErrors>
    <ignoredError sqref="BN75:BQ81 BN85:BQ91 BN95:BQ97 BN103:BQ111 BN115:BQ119 BN196:BQ197 BN226:BQ227 BN201:BQ215 BN256:BQ261 BN317:BQ327 BN437:BQ443 BN134:BQ135 BN137:BQ137 BN136:BO136 BQ136 BN123:BQ131 BN221:BQ223" formula="1"/>
    <ignoredError sqref="BS56:BV59 BR94:BV97 BR84:BV91 BR74:BV81 BS102:BU111"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3BAA-D3A8-4D22-8954-DD38C967FFB1}">
  <dimension ref="B2:AE102"/>
  <sheetViews>
    <sheetView topLeftCell="N1" zoomScale="80" zoomScaleNormal="80" workbookViewId="0">
      <selection activeCell="O458" sqref="O458:AA458"/>
    </sheetView>
  </sheetViews>
  <sheetFormatPr baseColWidth="10" defaultColWidth="9.140625" defaultRowHeight="15" x14ac:dyDescent="0.25"/>
  <cols>
    <col min="1" max="1" width="11.42578125" customWidth="1"/>
    <col min="2" max="2" width="18" customWidth="1"/>
    <col min="3" max="3" width="11.42578125" customWidth="1"/>
    <col min="4" max="4" width="30.28515625" customWidth="1"/>
    <col min="5" max="5" width="6.42578125" customWidth="1"/>
    <col min="6" max="6" width="7.140625" customWidth="1"/>
    <col min="7" max="7" width="7.85546875" customWidth="1"/>
    <col min="8" max="8" width="6.5703125" customWidth="1"/>
    <col min="9" max="9" width="16.7109375" customWidth="1"/>
    <col min="10" max="10" width="27.42578125" customWidth="1"/>
    <col min="11" max="19" width="7.42578125" customWidth="1"/>
    <col min="20" max="27" width="11.42578125" customWidth="1"/>
    <col min="28" max="28" width="51.7109375" customWidth="1"/>
    <col min="29" max="256" width="11.42578125" customWidth="1"/>
  </cols>
  <sheetData>
    <row r="2" spans="4:31" ht="45" x14ac:dyDescent="0.25">
      <c r="D2" s="4" t="s">
        <v>477</v>
      </c>
      <c r="E2" s="4" t="s">
        <v>478</v>
      </c>
      <c r="F2" s="4" t="s">
        <v>479</v>
      </c>
      <c r="G2" s="4" t="s">
        <v>480</v>
      </c>
      <c r="H2" s="4" t="s">
        <v>481</v>
      </c>
    </row>
    <row r="3" spans="4:31" x14ac:dyDescent="0.25">
      <c r="D3" s="5" t="s">
        <v>472</v>
      </c>
      <c r="E3" s="6">
        <v>4</v>
      </c>
      <c r="F3" s="6">
        <v>28</v>
      </c>
      <c r="G3" s="6">
        <v>31</v>
      </c>
      <c r="H3" s="9">
        <v>30</v>
      </c>
      <c r="I3" s="21">
        <f>SUM(E3:H3)</f>
        <v>93</v>
      </c>
    </row>
    <row r="4" spans="4:31" x14ac:dyDescent="0.25">
      <c r="D4" s="5" t="s">
        <v>474</v>
      </c>
      <c r="E4" s="6">
        <v>2</v>
      </c>
      <c r="F4" s="6">
        <v>16</v>
      </c>
      <c r="G4" s="6">
        <v>11</v>
      </c>
      <c r="H4" s="9"/>
      <c r="I4" s="21">
        <f>SUM(E4:H4)</f>
        <v>29</v>
      </c>
    </row>
    <row r="5" spans="4:31" x14ac:dyDescent="0.25">
      <c r="D5" s="5" t="s">
        <v>10</v>
      </c>
      <c r="E5" s="7">
        <f>E4/E3</f>
        <v>0.5</v>
      </c>
      <c r="F5" s="7">
        <f>F4/F3</f>
        <v>0.5714285714285714</v>
      </c>
      <c r="G5" s="7">
        <f>G4/G3</f>
        <v>0.35483870967741937</v>
      </c>
      <c r="H5" s="20">
        <f>H4/H3</f>
        <v>0</v>
      </c>
      <c r="I5" s="22">
        <f>I4/I3</f>
        <v>0.31182795698924731</v>
      </c>
    </row>
    <row r="11" spans="4:31" ht="75" x14ac:dyDescent="0.25">
      <c r="D11" s="3" t="s">
        <v>482</v>
      </c>
      <c r="E11" s="3" t="s">
        <v>16</v>
      </c>
      <c r="F11" s="3" t="s">
        <v>17</v>
      </c>
      <c r="G11" s="3" t="s">
        <v>18</v>
      </c>
      <c r="H11" s="4" t="s">
        <v>483</v>
      </c>
      <c r="J11" s="24" t="s">
        <v>482</v>
      </c>
      <c r="K11" s="25" t="s">
        <v>484</v>
      </c>
      <c r="L11" s="25" t="s">
        <v>485</v>
      </c>
      <c r="M11" s="25" t="s">
        <v>486</v>
      </c>
      <c r="N11" s="25" t="s">
        <v>487</v>
      </c>
      <c r="O11" s="25" t="s">
        <v>488</v>
      </c>
      <c r="P11" s="25" t="s">
        <v>489</v>
      </c>
      <c r="Q11" s="26" t="s">
        <v>490</v>
      </c>
      <c r="R11" s="26" t="s">
        <v>491</v>
      </c>
      <c r="S11" s="26" t="s">
        <v>492</v>
      </c>
      <c r="T11" s="26" t="s">
        <v>493</v>
      </c>
      <c r="U11" s="26" t="s">
        <v>494</v>
      </c>
      <c r="V11" s="26" t="s">
        <v>495</v>
      </c>
      <c r="AB11" s="8" t="s">
        <v>482</v>
      </c>
      <c r="AC11" s="8" t="s">
        <v>22</v>
      </c>
      <c r="AD11" s="8" t="s">
        <v>23</v>
      </c>
      <c r="AE11" s="8" t="s">
        <v>492</v>
      </c>
    </row>
    <row r="12" spans="4:31" x14ac:dyDescent="0.25">
      <c r="D12" s="5" t="s">
        <v>472</v>
      </c>
      <c r="E12" s="6">
        <v>82</v>
      </c>
      <c r="F12" s="6">
        <v>135</v>
      </c>
      <c r="G12" s="6">
        <v>160</v>
      </c>
      <c r="H12" s="6">
        <f>+E12+F12+G12</f>
        <v>377</v>
      </c>
      <c r="J12" s="23" t="s">
        <v>472</v>
      </c>
      <c r="K12" s="6">
        <v>82</v>
      </c>
      <c r="L12" s="6">
        <v>135</v>
      </c>
      <c r="M12" s="6">
        <v>160</v>
      </c>
      <c r="N12" s="6">
        <v>113</v>
      </c>
      <c r="O12" s="6">
        <v>145</v>
      </c>
      <c r="P12" s="9">
        <v>122</v>
      </c>
      <c r="Q12" s="21">
        <v>160</v>
      </c>
      <c r="R12" s="21">
        <v>151</v>
      </c>
      <c r="S12" s="21">
        <v>142</v>
      </c>
      <c r="T12" s="21">
        <v>152</v>
      </c>
      <c r="U12" s="21">
        <v>145</v>
      </c>
      <c r="V12" s="21">
        <v>121</v>
      </c>
      <c r="AB12" s="5" t="s">
        <v>10</v>
      </c>
      <c r="AC12" s="7">
        <v>0.86</v>
      </c>
      <c r="AD12" s="7">
        <v>0.74</v>
      </c>
      <c r="AE12" s="7">
        <v>0.82</v>
      </c>
    </row>
    <row r="13" spans="4:31" x14ac:dyDescent="0.25">
      <c r="D13" s="5" t="s">
        <v>474</v>
      </c>
      <c r="E13" s="6">
        <v>74</v>
      </c>
      <c r="F13" s="6">
        <v>137</v>
      </c>
      <c r="G13" s="6">
        <v>132</v>
      </c>
      <c r="H13" s="6">
        <f>E13+F13+G13</f>
        <v>343</v>
      </c>
      <c r="J13" s="23" t="s">
        <v>474</v>
      </c>
      <c r="K13" s="6">
        <v>74</v>
      </c>
      <c r="L13" s="6">
        <v>137</v>
      </c>
      <c r="M13" s="6">
        <v>132</v>
      </c>
      <c r="N13" s="6">
        <v>97</v>
      </c>
      <c r="O13" s="6">
        <v>137</v>
      </c>
      <c r="P13" s="9">
        <v>110</v>
      </c>
      <c r="Q13" s="21">
        <v>138</v>
      </c>
      <c r="R13" s="21">
        <v>113</v>
      </c>
      <c r="S13" s="21">
        <v>121</v>
      </c>
      <c r="T13" s="21">
        <v>117</v>
      </c>
      <c r="U13" s="21"/>
      <c r="V13" s="21"/>
    </row>
    <row r="14" spans="4:31" x14ac:dyDescent="0.25">
      <c r="D14" s="5" t="s">
        <v>10</v>
      </c>
      <c r="E14" s="7">
        <v>0.9</v>
      </c>
      <c r="F14" s="7">
        <v>1.01</v>
      </c>
      <c r="G14" s="7">
        <v>0.83</v>
      </c>
      <c r="H14" s="7">
        <v>0.91</v>
      </c>
      <c r="J14" s="23" t="s">
        <v>10</v>
      </c>
      <c r="K14" s="33">
        <v>0.9</v>
      </c>
      <c r="L14" s="33">
        <v>1.01</v>
      </c>
      <c r="M14" s="33">
        <v>0.83</v>
      </c>
      <c r="N14" s="32">
        <v>0.86</v>
      </c>
      <c r="O14" s="32">
        <v>0.94</v>
      </c>
      <c r="P14" s="34">
        <v>0.9</v>
      </c>
      <c r="Q14" s="35">
        <v>0.86250000000000004</v>
      </c>
      <c r="R14" s="35">
        <v>0.74829999999999997</v>
      </c>
      <c r="S14" s="35">
        <v>0.84509999999999996</v>
      </c>
      <c r="T14" s="36">
        <f>T13/T12</f>
        <v>0.76973684210526316</v>
      </c>
      <c r="U14" s="36"/>
      <c r="V14" s="36"/>
    </row>
    <row r="15" spans="4:31" x14ac:dyDescent="0.25">
      <c r="L15">
        <v>91</v>
      </c>
      <c r="O15">
        <v>90</v>
      </c>
      <c r="R15" s="12"/>
      <c r="S15">
        <v>82</v>
      </c>
    </row>
    <row r="16" spans="4:31" ht="75" x14ac:dyDescent="0.25">
      <c r="D16" s="3" t="s">
        <v>482</v>
      </c>
      <c r="E16" s="3" t="s">
        <v>19</v>
      </c>
      <c r="F16" s="3" t="s">
        <v>20</v>
      </c>
      <c r="G16" s="3" t="s">
        <v>21</v>
      </c>
      <c r="H16" s="4" t="s">
        <v>483</v>
      </c>
      <c r="I16" s="27"/>
      <c r="J16" s="24" t="s">
        <v>482</v>
      </c>
      <c r="K16" s="24" t="s">
        <v>478</v>
      </c>
      <c r="L16" s="24" t="s">
        <v>479</v>
      </c>
      <c r="M16" s="24" t="s">
        <v>480</v>
      </c>
      <c r="N16" s="24" t="s">
        <v>481</v>
      </c>
    </row>
    <row r="17" spans="4:31" ht="30" x14ac:dyDescent="0.25">
      <c r="D17" s="5" t="s">
        <v>472</v>
      </c>
      <c r="E17" s="6">
        <v>113</v>
      </c>
      <c r="F17" s="6">
        <v>145</v>
      </c>
      <c r="G17" s="6">
        <v>122</v>
      </c>
      <c r="H17" s="6">
        <f>+E17+F17+G17</f>
        <v>380</v>
      </c>
      <c r="I17" s="6"/>
      <c r="J17" s="24" t="s">
        <v>472</v>
      </c>
      <c r="K17" s="2">
        <v>377</v>
      </c>
      <c r="L17" s="2">
        <v>380</v>
      </c>
      <c r="M17" s="2">
        <v>453</v>
      </c>
      <c r="N17" s="2">
        <v>421</v>
      </c>
    </row>
    <row r="18" spans="4:31" x14ac:dyDescent="0.25">
      <c r="D18" s="5" t="s">
        <v>474</v>
      </c>
      <c r="E18" s="6">
        <v>97</v>
      </c>
      <c r="F18" s="6">
        <v>137</v>
      </c>
      <c r="G18" s="6">
        <v>110</v>
      </c>
      <c r="H18" s="6">
        <f>E18+F18+G18</f>
        <v>344</v>
      </c>
      <c r="I18" s="6"/>
      <c r="J18" s="24" t="s">
        <v>474</v>
      </c>
      <c r="K18" s="2">
        <v>343</v>
      </c>
      <c r="L18" s="2">
        <v>344</v>
      </c>
      <c r="M18" s="2">
        <v>371</v>
      </c>
      <c r="N18" s="2"/>
    </row>
    <row r="19" spans="4:31" ht="30" x14ac:dyDescent="0.25">
      <c r="D19" s="5" t="s">
        <v>10</v>
      </c>
      <c r="E19" s="7">
        <v>0.86</v>
      </c>
      <c r="F19" s="7">
        <v>0.94</v>
      </c>
      <c r="G19" s="7">
        <v>0.9</v>
      </c>
      <c r="H19" s="7">
        <v>0.9</v>
      </c>
      <c r="I19" s="7"/>
      <c r="J19" s="24" t="s">
        <v>10</v>
      </c>
      <c r="K19" s="28">
        <v>0.91</v>
      </c>
      <c r="L19" s="28">
        <v>0.9</v>
      </c>
      <c r="M19" s="28">
        <f>M18/M17</f>
        <v>0.81898454746136862</v>
      </c>
      <c r="N19" s="28">
        <f>N18/N17</f>
        <v>0</v>
      </c>
      <c r="O19" s="12">
        <f>AVERAGE(K19:N19)</f>
        <v>0.65724613686534217</v>
      </c>
    </row>
    <row r="23" spans="4:31" ht="15.75" thickBot="1" x14ac:dyDescent="0.3"/>
    <row r="24" spans="4:31" ht="15.75" thickBot="1" x14ac:dyDescent="0.3">
      <c r="AB24" s="812" t="s">
        <v>496</v>
      </c>
      <c r="AC24" s="813"/>
    </row>
    <row r="25" spans="4:31" ht="15.75" thickBot="1" x14ac:dyDescent="0.3">
      <c r="D25" s="8" t="s">
        <v>482</v>
      </c>
      <c r="E25" s="8" t="s">
        <v>16</v>
      </c>
      <c r="F25" s="8" t="s">
        <v>17</v>
      </c>
      <c r="G25" s="8" t="s">
        <v>18</v>
      </c>
      <c r="AB25" s="13" t="s">
        <v>497</v>
      </c>
      <c r="AC25" s="14" t="s">
        <v>498</v>
      </c>
    </row>
    <row r="26" spans="4:31" ht="15.75" thickBot="1" x14ac:dyDescent="0.3">
      <c r="D26" s="5" t="s">
        <v>10</v>
      </c>
      <c r="E26" s="7">
        <v>0.9</v>
      </c>
      <c r="F26" s="7">
        <v>1.01</v>
      </c>
      <c r="G26" s="7">
        <v>0.83</v>
      </c>
      <c r="AB26" s="16" t="s">
        <v>499</v>
      </c>
      <c r="AC26" s="15">
        <v>42</v>
      </c>
    </row>
    <row r="27" spans="4:31" ht="15.75" thickBot="1" x14ac:dyDescent="0.3">
      <c r="AB27" s="16" t="s">
        <v>500</v>
      </c>
      <c r="AC27" s="15">
        <v>37</v>
      </c>
      <c r="AD27" t="s">
        <v>501</v>
      </c>
      <c r="AE27" t="s">
        <v>502</v>
      </c>
    </row>
    <row r="28" spans="4:31" ht="15.75" thickBot="1" x14ac:dyDescent="0.3">
      <c r="AB28" s="17" t="s">
        <v>503</v>
      </c>
      <c r="AC28" s="18">
        <f>AC27*100/AC26</f>
        <v>88.095238095238102</v>
      </c>
      <c r="AE28" t="s">
        <v>504</v>
      </c>
    </row>
    <row r="29" spans="4:31" x14ac:dyDescent="0.25">
      <c r="AE29" t="s">
        <v>505</v>
      </c>
    </row>
    <row r="30" spans="4:31" x14ac:dyDescent="0.25">
      <c r="AE30" t="s">
        <v>506</v>
      </c>
    </row>
    <row r="31" spans="4:31" x14ac:dyDescent="0.25">
      <c r="AB31">
        <v>42</v>
      </c>
      <c r="AC31">
        <v>100</v>
      </c>
      <c r="AE31" t="s">
        <v>507</v>
      </c>
    </row>
    <row r="32" spans="4:31" x14ac:dyDescent="0.25">
      <c r="AB32">
        <v>35</v>
      </c>
    </row>
    <row r="45" spans="2:15" ht="15" customHeight="1" x14ac:dyDescent="0.25">
      <c r="B45" s="822" t="s">
        <v>508</v>
      </c>
      <c r="C45" s="822"/>
      <c r="D45" s="822"/>
      <c r="E45" s="818"/>
      <c r="F45" s="818" t="s">
        <v>16</v>
      </c>
      <c r="G45" s="818" t="s">
        <v>485</v>
      </c>
      <c r="H45" s="818" t="s">
        <v>18</v>
      </c>
      <c r="I45" s="19"/>
      <c r="J45" s="19"/>
      <c r="K45" s="19"/>
      <c r="L45" s="19"/>
      <c r="M45" s="19"/>
      <c r="N45" s="19"/>
      <c r="O45" s="818" t="s">
        <v>509</v>
      </c>
    </row>
    <row r="46" spans="2:15" ht="25.5" customHeight="1" x14ac:dyDescent="0.25">
      <c r="B46" s="822"/>
      <c r="C46" s="822"/>
      <c r="D46" s="822"/>
      <c r="E46" s="818"/>
      <c r="F46" s="818"/>
      <c r="G46" s="818"/>
      <c r="H46" s="818"/>
      <c r="I46" s="19"/>
      <c r="J46" s="19"/>
      <c r="K46" s="19"/>
      <c r="L46" s="19" t="s">
        <v>22</v>
      </c>
      <c r="M46" s="19" t="s">
        <v>23</v>
      </c>
      <c r="N46" s="19" t="s">
        <v>510</v>
      </c>
      <c r="O46" s="818"/>
    </row>
    <row r="47" spans="2:15" ht="15" customHeight="1" x14ac:dyDescent="0.25">
      <c r="B47" s="816" t="s">
        <v>162</v>
      </c>
      <c r="C47" s="816"/>
      <c r="D47" s="816"/>
      <c r="E47" s="6" t="s">
        <v>76</v>
      </c>
      <c r="F47" s="6">
        <v>2</v>
      </c>
      <c r="G47" s="6">
        <v>6</v>
      </c>
      <c r="H47" s="9">
        <v>6</v>
      </c>
      <c r="I47" s="9"/>
      <c r="J47" s="9"/>
      <c r="K47" s="9"/>
      <c r="L47" s="817"/>
      <c r="M47" s="817"/>
      <c r="N47" s="817"/>
      <c r="O47" s="817">
        <v>100</v>
      </c>
    </row>
    <row r="48" spans="2:15" ht="15.75" customHeight="1" x14ac:dyDescent="0.25">
      <c r="B48" s="816"/>
      <c r="C48" s="816"/>
      <c r="D48" s="816"/>
      <c r="E48" s="6" t="s">
        <v>80</v>
      </c>
      <c r="F48" s="6">
        <v>2</v>
      </c>
      <c r="G48" s="6">
        <v>6</v>
      </c>
      <c r="H48" s="9">
        <v>6</v>
      </c>
      <c r="I48" s="9"/>
      <c r="J48" s="9"/>
      <c r="K48" s="9"/>
      <c r="L48" s="817"/>
      <c r="M48" s="817"/>
      <c r="N48" s="817"/>
      <c r="O48" s="817"/>
    </row>
    <row r="49" spans="2:15" ht="15" customHeight="1" x14ac:dyDescent="0.25">
      <c r="B49" s="816" t="s">
        <v>181</v>
      </c>
      <c r="C49" s="816"/>
      <c r="D49" s="816"/>
      <c r="E49" s="6" t="s">
        <v>76</v>
      </c>
      <c r="F49" s="6">
        <v>3</v>
      </c>
      <c r="G49" s="6">
        <v>1</v>
      </c>
      <c r="H49" s="9">
        <v>3</v>
      </c>
      <c r="I49" s="9"/>
      <c r="J49" s="9"/>
      <c r="K49" s="9"/>
      <c r="L49" s="817"/>
      <c r="M49" s="817"/>
      <c r="N49" s="817"/>
      <c r="O49" s="817">
        <v>100</v>
      </c>
    </row>
    <row r="50" spans="2:15" ht="15.75" customHeight="1" x14ac:dyDescent="0.25">
      <c r="B50" s="816" t="s">
        <v>181</v>
      </c>
      <c r="C50" s="816"/>
      <c r="D50" s="816"/>
      <c r="E50" s="6" t="s">
        <v>80</v>
      </c>
      <c r="F50" s="6">
        <v>3</v>
      </c>
      <c r="G50" s="6">
        <v>1</v>
      </c>
      <c r="H50" s="9">
        <v>3</v>
      </c>
      <c r="I50" s="9"/>
      <c r="J50" s="9"/>
      <c r="K50" s="9"/>
      <c r="L50" s="817"/>
      <c r="M50" s="817"/>
      <c r="N50" s="817"/>
      <c r="O50" s="817"/>
    </row>
    <row r="51" spans="2:15" ht="15" customHeight="1" x14ac:dyDescent="0.25">
      <c r="B51" s="816" t="s">
        <v>511</v>
      </c>
      <c r="C51" s="816"/>
      <c r="D51" s="816"/>
      <c r="E51" s="6" t="s">
        <v>76</v>
      </c>
      <c r="F51" s="6">
        <v>7</v>
      </c>
      <c r="G51" s="6">
        <v>10</v>
      </c>
      <c r="H51" s="9">
        <v>11</v>
      </c>
      <c r="I51" s="9"/>
      <c r="J51" s="9"/>
      <c r="K51" s="9"/>
      <c r="L51" s="817"/>
      <c r="M51" s="817"/>
      <c r="N51" s="817"/>
      <c r="O51" s="817">
        <v>100</v>
      </c>
    </row>
    <row r="52" spans="2:15" ht="15" customHeight="1" x14ac:dyDescent="0.25">
      <c r="B52" s="816" t="s">
        <v>511</v>
      </c>
      <c r="C52" s="816"/>
      <c r="D52" s="816"/>
      <c r="E52" s="6" t="s">
        <v>80</v>
      </c>
      <c r="F52" s="6">
        <v>7</v>
      </c>
      <c r="G52" s="6">
        <v>13</v>
      </c>
      <c r="H52" s="9">
        <v>11</v>
      </c>
      <c r="I52" s="9"/>
      <c r="J52" s="9"/>
      <c r="K52" s="9"/>
      <c r="L52" s="817"/>
      <c r="M52" s="817"/>
      <c r="N52" s="817"/>
      <c r="O52" s="817"/>
    </row>
    <row r="53" spans="2:15" ht="15" customHeight="1" x14ac:dyDescent="0.25">
      <c r="B53" s="816" t="s">
        <v>512</v>
      </c>
      <c r="C53" s="816"/>
      <c r="D53" s="816"/>
      <c r="E53" s="6" t="s">
        <v>76</v>
      </c>
      <c r="F53" s="6">
        <v>5</v>
      </c>
      <c r="G53" s="6">
        <v>5</v>
      </c>
      <c r="H53" s="9">
        <v>14</v>
      </c>
      <c r="I53" s="9"/>
      <c r="J53" s="9"/>
      <c r="K53" s="9"/>
      <c r="L53" s="811"/>
      <c r="M53" s="811"/>
      <c r="N53" s="811"/>
      <c r="O53" s="811">
        <f>20*100/24</f>
        <v>83.333333333333329</v>
      </c>
    </row>
    <row r="54" spans="2:15" x14ac:dyDescent="0.25">
      <c r="B54" s="816"/>
      <c r="C54" s="816"/>
      <c r="D54" s="816"/>
      <c r="E54" s="6" t="s">
        <v>80</v>
      </c>
      <c r="F54" s="6">
        <v>5</v>
      </c>
      <c r="G54" s="6">
        <v>4</v>
      </c>
      <c r="H54" s="9">
        <v>11</v>
      </c>
      <c r="I54" s="9"/>
      <c r="J54" s="9"/>
      <c r="K54" s="9"/>
      <c r="L54" s="811"/>
      <c r="M54" s="811"/>
      <c r="N54" s="811"/>
      <c r="O54" s="811"/>
    </row>
    <row r="55" spans="2:15" ht="15" customHeight="1" x14ac:dyDescent="0.25">
      <c r="B55" s="816" t="s">
        <v>513</v>
      </c>
      <c r="C55" s="816"/>
      <c r="D55" s="816"/>
      <c r="E55" s="6" t="s">
        <v>76</v>
      </c>
      <c r="F55" s="6">
        <v>5</v>
      </c>
      <c r="G55" s="6">
        <v>3</v>
      </c>
      <c r="H55" s="9">
        <v>11</v>
      </c>
      <c r="I55" s="9"/>
      <c r="J55" s="9"/>
      <c r="K55" s="9"/>
      <c r="L55" s="811"/>
      <c r="M55" s="811"/>
      <c r="N55" s="811"/>
      <c r="O55" s="811">
        <v>100</v>
      </c>
    </row>
    <row r="56" spans="2:15" x14ac:dyDescent="0.25">
      <c r="B56" s="816"/>
      <c r="C56" s="816"/>
      <c r="D56" s="816"/>
      <c r="E56" s="6" t="s">
        <v>80</v>
      </c>
      <c r="F56" s="6">
        <v>5</v>
      </c>
      <c r="G56" s="6">
        <v>3</v>
      </c>
      <c r="H56" s="9">
        <v>11</v>
      </c>
      <c r="I56" s="9"/>
      <c r="J56" s="9"/>
      <c r="K56" s="9"/>
      <c r="L56" s="811"/>
      <c r="M56" s="811"/>
      <c r="N56" s="811"/>
      <c r="O56" s="811"/>
    </row>
    <row r="57" spans="2:15" ht="15" customHeight="1" x14ac:dyDescent="0.25">
      <c r="B57" s="816" t="s">
        <v>294</v>
      </c>
      <c r="C57" s="816"/>
      <c r="D57" s="816"/>
      <c r="E57" s="6" t="s">
        <v>76</v>
      </c>
      <c r="F57" s="6">
        <v>4</v>
      </c>
      <c r="G57" s="6">
        <v>5</v>
      </c>
      <c r="H57" s="9">
        <v>5</v>
      </c>
      <c r="I57" s="9"/>
      <c r="J57" s="9"/>
      <c r="K57" s="9"/>
      <c r="L57" s="817"/>
      <c r="M57" s="817"/>
      <c r="N57" s="817"/>
      <c r="O57" s="817">
        <v>100</v>
      </c>
    </row>
    <row r="58" spans="2:15" ht="15" customHeight="1" x14ac:dyDescent="0.25">
      <c r="B58" s="816" t="s">
        <v>294</v>
      </c>
      <c r="C58" s="816"/>
      <c r="D58" s="816"/>
      <c r="E58" s="6" t="s">
        <v>80</v>
      </c>
      <c r="F58" s="6">
        <v>4</v>
      </c>
      <c r="G58" s="6">
        <v>5</v>
      </c>
      <c r="H58" s="9">
        <v>5</v>
      </c>
      <c r="I58" s="9"/>
      <c r="J58" s="9"/>
      <c r="K58" s="9"/>
      <c r="L58" s="817"/>
      <c r="M58" s="817"/>
      <c r="N58" s="817"/>
      <c r="O58" s="817"/>
    </row>
    <row r="59" spans="2:15" ht="15" customHeight="1" x14ac:dyDescent="0.25">
      <c r="B59" s="819" t="s">
        <v>301</v>
      </c>
      <c r="C59" s="819"/>
      <c r="D59" s="819"/>
      <c r="E59" s="818"/>
      <c r="F59" s="818" t="s">
        <v>16</v>
      </c>
      <c r="G59" s="818" t="s">
        <v>485</v>
      </c>
      <c r="H59" s="818" t="s">
        <v>18</v>
      </c>
      <c r="I59" s="19"/>
      <c r="J59" s="19"/>
      <c r="K59" s="19"/>
      <c r="L59" s="818"/>
      <c r="M59" s="818"/>
      <c r="N59" s="818"/>
      <c r="O59" s="818" t="s">
        <v>509</v>
      </c>
    </row>
    <row r="60" spans="2:15" ht="15" customHeight="1" x14ac:dyDescent="0.25">
      <c r="B60" s="819"/>
      <c r="C60" s="819"/>
      <c r="D60" s="819"/>
      <c r="E60" s="818"/>
      <c r="F60" s="818"/>
      <c r="G60" s="818"/>
      <c r="H60" s="818"/>
      <c r="I60" s="19"/>
      <c r="J60" s="19"/>
      <c r="K60" s="19"/>
      <c r="L60" s="818"/>
      <c r="M60" s="818"/>
      <c r="N60" s="818"/>
      <c r="O60" s="818"/>
    </row>
    <row r="61" spans="2:15" ht="15" customHeight="1" x14ac:dyDescent="0.25">
      <c r="B61" s="820" t="s">
        <v>514</v>
      </c>
      <c r="C61" s="821" t="s">
        <v>515</v>
      </c>
      <c r="D61" s="821"/>
      <c r="E61" s="6" t="s">
        <v>76</v>
      </c>
      <c r="F61" s="6">
        <v>7</v>
      </c>
      <c r="G61" s="6">
        <v>17</v>
      </c>
      <c r="H61" s="6">
        <v>17</v>
      </c>
      <c r="I61" s="6"/>
      <c r="J61" s="6"/>
      <c r="K61" s="6"/>
      <c r="L61" s="817"/>
      <c r="M61" s="817"/>
      <c r="N61" s="817"/>
      <c r="O61" s="817">
        <v>100</v>
      </c>
    </row>
    <row r="62" spans="2:15" x14ac:dyDescent="0.25">
      <c r="B62" s="820"/>
      <c r="C62" s="821"/>
      <c r="D62" s="821"/>
      <c r="E62" s="6" t="s">
        <v>80</v>
      </c>
      <c r="F62" s="6">
        <v>7</v>
      </c>
      <c r="G62" s="6">
        <v>17</v>
      </c>
      <c r="H62" s="6">
        <v>17</v>
      </c>
      <c r="I62" s="6"/>
      <c r="J62" s="6"/>
      <c r="K62" s="6"/>
      <c r="L62" s="817"/>
      <c r="M62" s="817"/>
      <c r="N62" s="817"/>
      <c r="O62" s="817"/>
    </row>
    <row r="63" spans="2:15" ht="15" customHeight="1" x14ac:dyDescent="0.25">
      <c r="B63" s="820"/>
      <c r="C63" s="821" t="s">
        <v>516</v>
      </c>
      <c r="D63" s="821"/>
      <c r="E63" s="6" t="s">
        <v>76</v>
      </c>
      <c r="F63" s="6">
        <v>12</v>
      </c>
      <c r="G63" s="6">
        <v>10</v>
      </c>
      <c r="H63" s="6">
        <v>10</v>
      </c>
      <c r="I63" s="6"/>
      <c r="J63" s="6"/>
      <c r="K63" s="6"/>
      <c r="L63" s="811"/>
      <c r="M63" s="811"/>
      <c r="N63" s="811"/>
      <c r="O63" s="811">
        <f>35*100/32</f>
        <v>109.375</v>
      </c>
    </row>
    <row r="64" spans="2:15" ht="15" customHeight="1" x14ac:dyDescent="0.25">
      <c r="B64" s="820"/>
      <c r="C64" s="821"/>
      <c r="D64" s="821"/>
      <c r="E64" s="6" t="s">
        <v>80</v>
      </c>
      <c r="F64" s="6">
        <v>12</v>
      </c>
      <c r="G64" s="6">
        <v>13</v>
      </c>
      <c r="H64" s="6">
        <v>10</v>
      </c>
      <c r="I64" s="6"/>
      <c r="J64" s="6"/>
      <c r="K64" s="6"/>
      <c r="L64" s="811"/>
      <c r="M64" s="811"/>
      <c r="N64" s="811"/>
      <c r="O64" s="811"/>
    </row>
    <row r="65" spans="2:15" ht="15" customHeight="1" x14ac:dyDescent="0.25">
      <c r="B65" s="820"/>
      <c r="C65" s="821" t="s">
        <v>517</v>
      </c>
      <c r="D65" s="821"/>
      <c r="E65" s="6" t="s">
        <v>76</v>
      </c>
      <c r="F65" s="6">
        <v>2</v>
      </c>
      <c r="G65" s="6">
        <v>6</v>
      </c>
      <c r="H65" s="6">
        <v>8</v>
      </c>
      <c r="I65" s="6"/>
      <c r="J65" s="6"/>
      <c r="K65" s="6"/>
      <c r="L65" s="811"/>
      <c r="M65" s="811"/>
      <c r="N65" s="811"/>
      <c r="O65" s="811">
        <f>15*100/16</f>
        <v>93.75</v>
      </c>
    </row>
    <row r="66" spans="2:15" ht="15" customHeight="1" x14ac:dyDescent="0.25">
      <c r="B66" s="820"/>
      <c r="C66" s="821"/>
      <c r="D66" s="821"/>
      <c r="E66" s="6" t="s">
        <v>80</v>
      </c>
      <c r="F66" s="6">
        <v>2</v>
      </c>
      <c r="G66" s="6">
        <v>6</v>
      </c>
      <c r="H66" s="6">
        <v>7</v>
      </c>
      <c r="I66" s="6"/>
      <c r="J66" s="6"/>
      <c r="K66" s="6"/>
      <c r="L66" s="811"/>
      <c r="M66" s="811"/>
      <c r="N66" s="811"/>
      <c r="O66" s="811"/>
    </row>
    <row r="67" spans="2:15" ht="15" customHeight="1" x14ac:dyDescent="0.25">
      <c r="B67" s="820"/>
      <c r="C67" s="821" t="s">
        <v>518</v>
      </c>
      <c r="D67" s="821"/>
      <c r="E67" s="6" t="s">
        <v>76</v>
      </c>
      <c r="F67" s="6">
        <v>8</v>
      </c>
      <c r="G67" s="6">
        <v>16</v>
      </c>
      <c r="H67" s="6">
        <v>22</v>
      </c>
      <c r="I67" s="6"/>
      <c r="J67" s="6"/>
      <c r="K67" s="6"/>
      <c r="L67" s="811"/>
      <c r="M67" s="811"/>
      <c r="N67" s="811"/>
      <c r="O67" s="811">
        <f>51*100/46</f>
        <v>110.8695652173913</v>
      </c>
    </row>
    <row r="68" spans="2:15" ht="15" customHeight="1" x14ac:dyDescent="0.25">
      <c r="B68" s="820"/>
      <c r="C68" s="821"/>
      <c r="D68" s="821"/>
      <c r="E68" s="6" t="s">
        <v>80</v>
      </c>
      <c r="F68" s="6">
        <v>8</v>
      </c>
      <c r="G68" s="6">
        <v>20</v>
      </c>
      <c r="H68" s="6">
        <v>23</v>
      </c>
      <c r="I68" s="6"/>
      <c r="J68" s="6"/>
      <c r="K68" s="6"/>
      <c r="L68" s="811"/>
      <c r="M68" s="811"/>
      <c r="N68" s="811"/>
      <c r="O68" s="811"/>
    </row>
    <row r="69" spans="2:15" ht="15" customHeight="1" x14ac:dyDescent="0.25">
      <c r="B69" s="816" t="s">
        <v>386</v>
      </c>
      <c r="C69" s="816"/>
      <c r="D69" s="816"/>
      <c r="E69" s="6" t="s">
        <v>76</v>
      </c>
      <c r="F69" s="6">
        <v>5</v>
      </c>
      <c r="G69" s="6">
        <v>7</v>
      </c>
      <c r="H69" s="6">
        <v>8</v>
      </c>
      <c r="I69" s="6"/>
      <c r="J69" s="6"/>
      <c r="K69" s="6"/>
      <c r="L69" s="811"/>
      <c r="M69" s="811"/>
      <c r="N69" s="811"/>
      <c r="O69" s="811">
        <v>100</v>
      </c>
    </row>
    <row r="70" spans="2:15" ht="15" customHeight="1" x14ac:dyDescent="0.25">
      <c r="B70" s="816"/>
      <c r="C70" s="816"/>
      <c r="D70" s="816"/>
      <c r="E70" s="6" t="s">
        <v>80</v>
      </c>
      <c r="F70" s="6">
        <v>5</v>
      </c>
      <c r="G70" s="6">
        <v>7</v>
      </c>
      <c r="H70" s="6">
        <v>8</v>
      </c>
      <c r="I70" s="6"/>
      <c r="J70" s="6"/>
      <c r="K70" s="6"/>
      <c r="L70" s="811"/>
      <c r="M70" s="811"/>
      <c r="N70" s="811"/>
      <c r="O70" s="811"/>
    </row>
    <row r="71" spans="2:15" ht="15" customHeight="1" x14ac:dyDescent="0.25">
      <c r="B71" s="816" t="s">
        <v>519</v>
      </c>
      <c r="C71" s="816"/>
      <c r="D71" s="816"/>
      <c r="E71" s="6" t="s">
        <v>76</v>
      </c>
      <c r="F71" s="6">
        <v>0</v>
      </c>
      <c r="G71" s="6">
        <v>6</v>
      </c>
      <c r="H71" s="6">
        <v>6</v>
      </c>
      <c r="I71" s="6"/>
      <c r="J71" s="6"/>
      <c r="K71" s="6"/>
      <c r="L71" s="811"/>
      <c r="M71" s="811"/>
      <c r="N71" s="811"/>
      <c r="O71" s="811">
        <v>100</v>
      </c>
    </row>
    <row r="72" spans="2:15" ht="15" customHeight="1" x14ac:dyDescent="0.25">
      <c r="B72" s="816"/>
      <c r="C72" s="816"/>
      <c r="D72" s="816"/>
      <c r="E72" s="6" t="s">
        <v>80</v>
      </c>
      <c r="F72" s="6">
        <v>0</v>
      </c>
      <c r="G72" s="6">
        <v>6</v>
      </c>
      <c r="H72" s="6">
        <v>6</v>
      </c>
      <c r="I72" s="6"/>
      <c r="J72" s="6"/>
      <c r="K72" s="6"/>
      <c r="L72" s="811"/>
      <c r="M72" s="811"/>
      <c r="N72" s="811"/>
      <c r="O72" s="811"/>
    </row>
    <row r="73" spans="2:15" ht="15" customHeight="1" x14ac:dyDescent="0.25">
      <c r="B73" s="819" t="s">
        <v>520</v>
      </c>
      <c r="C73" s="819"/>
      <c r="D73" s="819"/>
      <c r="E73" s="818"/>
      <c r="F73" s="818" t="s">
        <v>16</v>
      </c>
      <c r="G73" s="818" t="s">
        <v>485</v>
      </c>
      <c r="H73" s="818" t="s">
        <v>18</v>
      </c>
      <c r="I73" s="19"/>
      <c r="J73" s="19"/>
      <c r="K73" s="19"/>
      <c r="L73" s="818"/>
      <c r="M73" s="818"/>
      <c r="N73" s="818"/>
      <c r="O73" s="818" t="s">
        <v>509</v>
      </c>
    </row>
    <row r="74" spans="2:15" ht="15" customHeight="1" x14ac:dyDescent="0.25">
      <c r="B74" s="819"/>
      <c r="C74" s="819"/>
      <c r="D74" s="819"/>
      <c r="E74" s="818"/>
      <c r="F74" s="818"/>
      <c r="G74" s="818"/>
      <c r="H74" s="818"/>
      <c r="I74" s="19"/>
      <c r="J74" s="19"/>
      <c r="K74" s="19"/>
      <c r="L74" s="818"/>
      <c r="M74" s="818"/>
      <c r="N74" s="818"/>
      <c r="O74" s="818"/>
    </row>
    <row r="75" spans="2:15" ht="15" customHeight="1" x14ac:dyDescent="0.25">
      <c r="B75" s="814" t="s">
        <v>521</v>
      </c>
      <c r="C75" s="814"/>
      <c r="D75" s="814"/>
      <c r="E75" s="6" t="s">
        <v>76</v>
      </c>
      <c r="F75" s="6">
        <v>5</v>
      </c>
      <c r="G75" s="6">
        <v>6</v>
      </c>
      <c r="H75" s="6">
        <v>8</v>
      </c>
      <c r="I75" s="6"/>
      <c r="J75" s="6"/>
      <c r="K75" s="6"/>
      <c r="L75" s="811"/>
      <c r="M75" s="811"/>
      <c r="N75" s="811"/>
      <c r="O75" s="811">
        <f>100*7/19</f>
        <v>36.842105263157897</v>
      </c>
    </row>
    <row r="76" spans="2:15" x14ac:dyDescent="0.25">
      <c r="B76" s="814"/>
      <c r="C76" s="814"/>
      <c r="D76" s="814"/>
      <c r="E76" s="6" t="s">
        <v>80</v>
      </c>
      <c r="F76" s="6">
        <v>0</v>
      </c>
      <c r="G76" s="6">
        <v>5</v>
      </c>
      <c r="H76" s="6">
        <v>2</v>
      </c>
      <c r="I76" s="6"/>
      <c r="J76" s="6"/>
      <c r="K76" s="6"/>
      <c r="L76" s="811"/>
      <c r="M76" s="811"/>
      <c r="N76" s="811"/>
      <c r="O76" s="811"/>
    </row>
    <row r="77" spans="2:15" ht="15" customHeight="1" x14ac:dyDescent="0.25">
      <c r="B77" s="815" t="s">
        <v>522</v>
      </c>
      <c r="C77" s="815"/>
      <c r="D77" s="815"/>
      <c r="E77" s="6" t="s">
        <v>76</v>
      </c>
      <c r="F77" s="6">
        <v>0</v>
      </c>
      <c r="G77" s="6">
        <v>1</v>
      </c>
      <c r="H77" s="6">
        <v>3</v>
      </c>
      <c r="I77" s="6"/>
      <c r="J77" s="6"/>
      <c r="K77" s="6"/>
      <c r="L77" s="811"/>
      <c r="M77" s="811"/>
      <c r="N77" s="811"/>
      <c r="O77" s="811">
        <f>100*3/4</f>
        <v>75</v>
      </c>
    </row>
    <row r="78" spans="2:15" x14ac:dyDescent="0.25">
      <c r="B78" s="815"/>
      <c r="C78" s="815"/>
      <c r="D78" s="815"/>
      <c r="E78" s="6" t="s">
        <v>80</v>
      </c>
      <c r="F78" s="6">
        <v>0</v>
      </c>
      <c r="G78" s="6">
        <v>1</v>
      </c>
      <c r="H78" s="6">
        <v>2</v>
      </c>
      <c r="I78" s="6"/>
      <c r="J78" s="6"/>
      <c r="K78" s="6"/>
      <c r="L78" s="811"/>
      <c r="M78" s="811"/>
      <c r="N78" s="811"/>
      <c r="O78" s="811"/>
    </row>
    <row r="79" spans="2:15" ht="15" customHeight="1" x14ac:dyDescent="0.25">
      <c r="B79" s="815" t="s">
        <v>523</v>
      </c>
      <c r="C79" s="815"/>
      <c r="D79" s="815"/>
      <c r="E79" s="6" t="s">
        <v>76</v>
      </c>
      <c r="F79" s="6">
        <v>0</v>
      </c>
      <c r="G79" s="6">
        <v>1</v>
      </c>
      <c r="H79" s="6">
        <v>1</v>
      </c>
      <c r="I79" s="6"/>
      <c r="J79" s="6"/>
      <c r="K79" s="6"/>
      <c r="L79" s="811"/>
      <c r="M79" s="811"/>
      <c r="N79" s="811"/>
      <c r="O79" s="811">
        <f>100*1/2</f>
        <v>50</v>
      </c>
    </row>
    <row r="80" spans="2:15" x14ac:dyDescent="0.25">
      <c r="B80" s="815"/>
      <c r="C80" s="815"/>
      <c r="D80" s="815"/>
      <c r="E80" s="6" t="s">
        <v>80</v>
      </c>
      <c r="F80" s="6">
        <v>0</v>
      </c>
      <c r="G80" s="6">
        <v>0</v>
      </c>
      <c r="H80" s="6">
        <v>1</v>
      </c>
      <c r="I80" s="6"/>
      <c r="J80" s="6"/>
      <c r="K80" s="6"/>
      <c r="L80" s="811"/>
      <c r="M80" s="811"/>
      <c r="N80" s="811"/>
      <c r="O80" s="811"/>
    </row>
    <row r="81" spans="2:2" x14ac:dyDescent="0.25">
      <c r="B81" s="10"/>
    </row>
    <row r="82" spans="2:2" x14ac:dyDescent="0.25">
      <c r="B82" s="10"/>
    </row>
    <row r="83" spans="2:2" x14ac:dyDescent="0.25">
      <c r="B83" s="10"/>
    </row>
    <row r="84" spans="2:2" x14ac:dyDescent="0.25">
      <c r="B84" s="10"/>
    </row>
    <row r="85" spans="2:2" x14ac:dyDescent="0.25">
      <c r="B85" s="10"/>
    </row>
    <row r="86" spans="2:2" x14ac:dyDescent="0.25">
      <c r="B86" s="10"/>
    </row>
    <row r="87" spans="2:2" x14ac:dyDescent="0.25">
      <c r="B87" s="10"/>
    </row>
    <row r="88" spans="2:2" x14ac:dyDescent="0.25">
      <c r="B88" s="10"/>
    </row>
    <row r="89" spans="2:2" x14ac:dyDescent="0.25">
      <c r="B89" s="10"/>
    </row>
    <row r="90" spans="2:2" x14ac:dyDescent="0.25">
      <c r="B90" s="10"/>
    </row>
    <row r="91" spans="2:2" x14ac:dyDescent="0.25">
      <c r="B91" s="10"/>
    </row>
    <row r="92" spans="2:2" x14ac:dyDescent="0.25">
      <c r="B92" s="10"/>
    </row>
    <row r="93" spans="2:2" x14ac:dyDescent="0.25">
      <c r="B93" s="10"/>
    </row>
    <row r="94" spans="2:2" x14ac:dyDescent="0.25">
      <c r="B94" s="10"/>
    </row>
    <row r="95" spans="2:2" x14ac:dyDescent="0.25">
      <c r="B95" s="10"/>
    </row>
    <row r="96" spans="2:2"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1"/>
    </row>
  </sheetData>
  <sheetProtection selectLockedCells="1" selectUnlockedCells="1"/>
  <mergeCells count="101">
    <mergeCell ref="B45:D46"/>
    <mergeCell ref="E45:E46"/>
    <mergeCell ref="F45:F46"/>
    <mergeCell ref="G45:G46"/>
    <mergeCell ref="H45:H46"/>
    <mergeCell ref="O45:O46"/>
    <mergeCell ref="B47:D48"/>
    <mergeCell ref="O47:O48"/>
    <mergeCell ref="B49:D50"/>
    <mergeCell ref="O49:O50"/>
    <mergeCell ref="B51:D52"/>
    <mergeCell ref="O51:O52"/>
    <mergeCell ref="L47:L48"/>
    <mergeCell ref="M47:M48"/>
    <mergeCell ref="N47:N48"/>
    <mergeCell ref="L49:L50"/>
    <mergeCell ref="B53:D54"/>
    <mergeCell ref="O53:O54"/>
    <mergeCell ref="B55:D56"/>
    <mergeCell ref="O55:O56"/>
    <mergeCell ref="B57:D58"/>
    <mergeCell ref="O57:O58"/>
    <mergeCell ref="L55:L56"/>
    <mergeCell ref="M55:M56"/>
    <mergeCell ref="N55:N56"/>
    <mergeCell ref="L57:L58"/>
    <mergeCell ref="B59:D60"/>
    <mergeCell ref="E59:E60"/>
    <mergeCell ref="F59:F60"/>
    <mergeCell ref="G59:G60"/>
    <mergeCell ref="H59:H60"/>
    <mergeCell ref="O59:O60"/>
    <mergeCell ref="B61:B68"/>
    <mergeCell ref="C61:D62"/>
    <mergeCell ref="O61:O62"/>
    <mergeCell ref="C63:D64"/>
    <mergeCell ref="O63:O64"/>
    <mergeCell ref="C65:D66"/>
    <mergeCell ref="O65:O66"/>
    <mergeCell ref="C67:D68"/>
    <mergeCell ref="O67:O68"/>
    <mergeCell ref="L63:L64"/>
    <mergeCell ref="M61:M62"/>
    <mergeCell ref="N61:N62"/>
    <mergeCell ref="M63:M64"/>
    <mergeCell ref="N63:N64"/>
    <mergeCell ref="L65:L66"/>
    <mergeCell ref="M65:M66"/>
    <mergeCell ref="N65:N66"/>
    <mergeCell ref="L67:L68"/>
    <mergeCell ref="M67:M68"/>
    <mergeCell ref="N67:N68"/>
    <mergeCell ref="O71:O72"/>
    <mergeCell ref="B73:D74"/>
    <mergeCell ref="E73:E74"/>
    <mergeCell ref="F73:F74"/>
    <mergeCell ref="G73:G74"/>
    <mergeCell ref="H73:H74"/>
    <mergeCell ref="O73:O74"/>
    <mergeCell ref="L73:L74"/>
    <mergeCell ref="M73:M74"/>
    <mergeCell ref="N73:N74"/>
    <mergeCell ref="AB24:AC24"/>
    <mergeCell ref="B75:D76"/>
    <mergeCell ref="O75:O76"/>
    <mergeCell ref="B77:D78"/>
    <mergeCell ref="O77:O78"/>
    <mergeCell ref="B79:D80"/>
    <mergeCell ref="O79:O80"/>
    <mergeCell ref="B69:D70"/>
    <mergeCell ref="O69:O70"/>
    <mergeCell ref="B71:D72"/>
    <mergeCell ref="M49:M50"/>
    <mergeCell ref="N49:N50"/>
    <mergeCell ref="L51:L52"/>
    <mergeCell ref="M51:M52"/>
    <mergeCell ref="N51:N52"/>
    <mergeCell ref="L53:L54"/>
    <mergeCell ref="M53:M54"/>
    <mergeCell ref="N53:N54"/>
    <mergeCell ref="M57:M58"/>
    <mergeCell ref="N57:N58"/>
    <mergeCell ref="L59:L60"/>
    <mergeCell ref="M59:M60"/>
    <mergeCell ref="N59:N60"/>
    <mergeCell ref="L61:L62"/>
    <mergeCell ref="L69:L70"/>
    <mergeCell ref="M69:M70"/>
    <mergeCell ref="N69:N70"/>
    <mergeCell ref="L71:L72"/>
    <mergeCell ref="M71:M72"/>
    <mergeCell ref="N71:N72"/>
    <mergeCell ref="L79:L80"/>
    <mergeCell ref="M79:M80"/>
    <mergeCell ref="N79:N80"/>
    <mergeCell ref="L75:L76"/>
    <mergeCell ref="M75:M76"/>
    <mergeCell ref="N75:N76"/>
    <mergeCell ref="L77:L78"/>
    <mergeCell ref="M77:M78"/>
    <mergeCell ref="N77:N78"/>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34748-7D5C-40A7-A6FD-3A65D6A60259}">
  <dimension ref="C2:Z67"/>
  <sheetViews>
    <sheetView showGridLines="0" zoomScale="80" zoomScaleNormal="80" workbookViewId="0">
      <selection activeCell="J5" sqref="J5"/>
    </sheetView>
  </sheetViews>
  <sheetFormatPr baseColWidth="10" defaultColWidth="9.140625" defaultRowHeight="15" x14ac:dyDescent="0.25"/>
  <cols>
    <col min="1" max="2" width="3.5703125" customWidth="1"/>
    <col min="3" max="3" width="22" customWidth="1"/>
    <col min="4" max="4" width="18.7109375" customWidth="1"/>
    <col min="5" max="5" width="18.28515625" customWidth="1"/>
    <col min="6" max="6" width="14" customWidth="1"/>
    <col min="7" max="7" width="13.7109375" customWidth="1"/>
    <col min="8" max="8" width="17.85546875" customWidth="1"/>
    <col min="9" max="9" width="11.42578125" customWidth="1"/>
    <col min="10" max="10" width="15.42578125" customWidth="1"/>
    <col min="11" max="14" width="11.42578125" customWidth="1"/>
    <col min="15" max="15" width="13.5703125" customWidth="1"/>
    <col min="16" max="17" width="11.42578125" customWidth="1"/>
    <col min="18" max="18" width="15.28515625" customWidth="1"/>
    <col min="19" max="256" width="11.42578125" customWidth="1"/>
  </cols>
  <sheetData>
    <row r="2" spans="3:15" ht="30" x14ac:dyDescent="0.25">
      <c r="C2" s="24" t="s">
        <v>524</v>
      </c>
      <c r="D2" s="25" t="s">
        <v>484</v>
      </c>
      <c r="E2" s="25" t="s">
        <v>485</v>
      </c>
      <c r="F2" s="25" t="s">
        <v>486</v>
      </c>
      <c r="G2" s="25" t="s">
        <v>487</v>
      </c>
      <c r="H2" s="25" t="s">
        <v>488</v>
      </c>
      <c r="I2" s="25" t="s">
        <v>489</v>
      </c>
      <c r="J2" s="25" t="s">
        <v>490</v>
      </c>
      <c r="K2" s="25" t="s">
        <v>491</v>
      </c>
      <c r="L2" s="25" t="s">
        <v>492</v>
      </c>
      <c r="M2" s="25" t="s">
        <v>493</v>
      </c>
      <c r="N2" s="25" t="s">
        <v>494</v>
      </c>
      <c r="O2" s="25" t="s">
        <v>495</v>
      </c>
    </row>
    <row r="3" spans="3:15" x14ac:dyDescent="0.25">
      <c r="C3" s="23" t="s">
        <v>472</v>
      </c>
      <c r="D3" s="6">
        <v>55</v>
      </c>
      <c r="E3" s="6">
        <v>108</v>
      </c>
      <c r="F3" s="6">
        <v>149</v>
      </c>
      <c r="G3" s="6">
        <f t="shared" ref="G3:O4" si="0">J31</f>
        <v>141</v>
      </c>
      <c r="H3" s="6">
        <f t="shared" si="0"/>
        <v>148</v>
      </c>
      <c r="I3" s="6">
        <f t="shared" si="0"/>
        <v>149</v>
      </c>
      <c r="J3" s="6">
        <f t="shared" si="0"/>
        <v>131</v>
      </c>
      <c r="K3" s="6">
        <f t="shared" si="0"/>
        <v>122</v>
      </c>
      <c r="L3" s="6">
        <f t="shared" si="0"/>
        <v>141</v>
      </c>
      <c r="M3" s="6">
        <f t="shared" si="0"/>
        <v>137</v>
      </c>
      <c r="N3" s="6">
        <f t="shared" si="0"/>
        <v>112</v>
      </c>
      <c r="O3" s="6">
        <f t="shared" si="0"/>
        <v>100</v>
      </c>
    </row>
    <row r="4" spans="3:15" x14ac:dyDescent="0.25">
      <c r="C4" s="23" t="s">
        <v>474</v>
      </c>
      <c r="D4" s="6">
        <v>55</v>
      </c>
      <c r="E4" s="6">
        <v>99</v>
      </c>
      <c r="F4" s="6">
        <v>134</v>
      </c>
      <c r="G4" s="6">
        <f t="shared" si="0"/>
        <v>131</v>
      </c>
      <c r="H4" s="6">
        <f t="shared" si="0"/>
        <v>141</v>
      </c>
      <c r="I4" s="6">
        <f t="shared" si="0"/>
        <v>154</v>
      </c>
      <c r="J4" s="6">
        <f t="shared" si="0"/>
        <v>121</v>
      </c>
      <c r="K4" s="6">
        <f t="shared" si="0"/>
        <v>120</v>
      </c>
      <c r="L4" s="6">
        <f t="shared" si="0"/>
        <v>124</v>
      </c>
      <c r="M4" s="6">
        <f t="shared" si="0"/>
        <v>151</v>
      </c>
      <c r="N4" s="6">
        <f t="shared" si="0"/>
        <v>133</v>
      </c>
      <c r="O4" s="6">
        <f t="shared" si="0"/>
        <v>91</v>
      </c>
    </row>
    <row r="5" spans="3:15" x14ac:dyDescent="0.25">
      <c r="C5" s="23" t="s">
        <v>10</v>
      </c>
      <c r="D5" s="33">
        <f t="shared" ref="D5:O5" si="1">D4/D3</f>
        <v>1</v>
      </c>
      <c r="E5" s="33">
        <f t="shared" si="1"/>
        <v>0.91666666666666663</v>
      </c>
      <c r="F5" s="33">
        <f t="shared" si="1"/>
        <v>0.89932885906040272</v>
      </c>
      <c r="G5" s="33">
        <f t="shared" si="1"/>
        <v>0.92907801418439717</v>
      </c>
      <c r="H5" s="33">
        <f t="shared" si="1"/>
        <v>0.95270270270270274</v>
      </c>
      <c r="I5" s="33">
        <f t="shared" si="1"/>
        <v>1.0335570469798658</v>
      </c>
      <c r="J5" s="33">
        <f t="shared" si="1"/>
        <v>0.92366412213740456</v>
      </c>
      <c r="K5" s="33">
        <f t="shared" si="1"/>
        <v>0.98360655737704916</v>
      </c>
      <c r="L5" s="33">
        <f t="shared" si="1"/>
        <v>0.87943262411347523</v>
      </c>
      <c r="M5" s="33">
        <f t="shared" si="1"/>
        <v>1.1021897810218979</v>
      </c>
      <c r="N5" s="33">
        <f t="shared" si="1"/>
        <v>1.1875</v>
      </c>
      <c r="O5" s="33">
        <f t="shared" si="1"/>
        <v>0.91</v>
      </c>
    </row>
    <row r="6" spans="3:15" x14ac:dyDescent="0.25">
      <c r="C6" s="43" t="s">
        <v>525</v>
      </c>
      <c r="D6" s="55">
        <v>0.9</v>
      </c>
      <c r="E6" s="55">
        <v>0.9</v>
      </c>
      <c r="F6" s="55">
        <v>0.9</v>
      </c>
      <c r="G6" s="55">
        <v>0.9</v>
      </c>
      <c r="H6" s="55">
        <v>0.9</v>
      </c>
      <c r="I6" s="55">
        <v>0.9</v>
      </c>
      <c r="J6" s="55">
        <v>0.9</v>
      </c>
      <c r="K6" s="55">
        <v>0.9</v>
      </c>
      <c r="L6" s="55">
        <v>0.9</v>
      </c>
      <c r="M6" s="55">
        <v>0.9</v>
      </c>
      <c r="N6" s="55">
        <v>0.9</v>
      </c>
      <c r="O6" s="55">
        <v>0.9</v>
      </c>
    </row>
    <row r="7" spans="3:15" ht="15.75" customHeight="1" x14ac:dyDescent="0.25"/>
    <row r="8" spans="3:15" ht="33" customHeight="1" x14ac:dyDescent="0.25"/>
    <row r="9" spans="3:15" ht="33" customHeight="1" x14ac:dyDescent="0.25"/>
    <row r="10" spans="3:15" ht="33" customHeight="1" x14ac:dyDescent="0.25"/>
    <row r="11" spans="3:15" ht="33" customHeight="1" x14ac:dyDescent="0.25"/>
    <row r="12" spans="3:15" ht="15.75" customHeight="1" x14ac:dyDescent="0.25"/>
    <row r="13" spans="3:15" ht="24.75" customHeight="1" x14ac:dyDescent="0.25"/>
    <row r="14" spans="3:15" ht="52.5" customHeight="1" x14ac:dyDescent="0.25"/>
    <row r="15" spans="3:15" ht="52.5" customHeight="1" x14ac:dyDescent="0.25"/>
    <row r="16" spans="3:15" ht="52.5" customHeight="1" x14ac:dyDescent="0.25"/>
    <row r="17" spans="3:26" ht="15.75" customHeight="1" x14ac:dyDescent="0.25">
      <c r="C17" s="839" t="s">
        <v>526</v>
      </c>
      <c r="D17" s="839"/>
      <c r="E17" s="839"/>
      <c r="F17" s="838" t="s">
        <v>527</v>
      </c>
      <c r="G17" s="838" t="s">
        <v>16</v>
      </c>
      <c r="H17" s="838" t="s">
        <v>485</v>
      </c>
      <c r="I17" s="836" t="s">
        <v>486</v>
      </c>
      <c r="J17" s="836" t="s">
        <v>487</v>
      </c>
      <c r="K17" s="836" t="s">
        <v>488</v>
      </c>
      <c r="L17" s="836" t="s">
        <v>489</v>
      </c>
      <c r="M17" s="836" t="s">
        <v>490</v>
      </c>
      <c r="N17" s="836" t="s">
        <v>491</v>
      </c>
      <c r="O17" s="836" t="s">
        <v>492</v>
      </c>
      <c r="P17" s="836" t="s">
        <v>493</v>
      </c>
      <c r="Q17" s="836" t="s">
        <v>494</v>
      </c>
      <c r="R17" s="836" t="s">
        <v>495</v>
      </c>
      <c r="S17" s="836" t="s">
        <v>528</v>
      </c>
      <c r="T17" s="838" t="s">
        <v>529</v>
      </c>
      <c r="U17" s="836" t="s">
        <v>530</v>
      </c>
      <c r="V17" s="836" t="s">
        <v>529</v>
      </c>
      <c r="W17" s="836" t="s">
        <v>531</v>
      </c>
      <c r="X17" s="836" t="s">
        <v>529</v>
      </c>
      <c r="Y17" s="836" t="s">
        <v>532</v>
      </c>
      <c r="Z17" s="836" t="s">
        <v>529</v>
      </c>
    </row>
    <row r="18" spans="3:26" ht="22.5" customHeight="1" x14ac:dyDescent="0.25">
      <c r="C18" s="839"/>
      <c r="D18" s="839"/>
      <c r="E18" s="839"/>
      <c r="F18" s="838"/>
      <c r="G18" s="838"/>
      <c r="H18" s="838"/>
      <c r="I18" s="837"/>
      <c r="J18" s="837"/>
      <c r="K18" s="837"/>
      <c r="L18" s="837"/>
      <c r="M18" s="837"/>
      <c r="N18" s="837"/>
      <c r="O18" s="837"/>
      <c r="P18" s="837"/>
      <c r="Q18" s="837"/>
      <c r="R18" s="837"/>
      <c r="S18" s="837"/>
      <c r="T18" s="838"/>
      <c r="U18" s="837"/>
      <c r="V18" s="837"/>
      <c r="W18" s="837"/>
      <c r="X18" s="837"/>
      <c r="Y18" s="837"/>
      <c r="Z18" s="837"/>
    </row>
    <row r="19" spans="3:26" ht="15.75" customHeight="1" x14ac:dyDescent="0.25">
      <c r="C19" s="826" t="s">
        <v>533</v>
      </c>
      <c r="D19" s="826"/>
      <c r="E19" s="826"/>
      <c r="F19" s="42" t="s">
        <v>76</v>
      </c>
      <c r="G19" s="42">
        <v>0</v>
      </c>
      <c r="H19" s="42">
        <v>3</v>
      </c>
      <c r="I19" s="42">
        <v>4</v>
      </c>
      <c r="J19" s="42">
        <v>6</v>
      </c>
      <c r="K19" s="42">
        <f>SUM('[1]SG-SST'!AG8:AK8)</f>
        <v>10</v>
      </c>
      <c r="L19" s="42">
        <f>SUM('[1]SG-SST'!AL8:AP8)</f>
        <v>3</v>
      </c>
      <c r="M19" s="42">
        <f>SUM('[1]SG-SST'!AQ8:AU8)</f>
        <v>4</v>
      </c>
      <c r="N19" s="42">
        <f>SUM('[1]SG-SST'!AV8:AZ8)</f>
        <v>2</v>
      </c>
      <c r="O19" s="42">
        <f>SUM('[1]SG-SST'!BA8:BE8)</f>
        <v>2</v>
      </c>
      <c r="P19" s="42">
        <f>SUM('[1]SG-SST'!BF8:BJ8)</f>
        <v>2</v>
      </c>
      <c r="Q19" s="42">
        <f>SUM('[1]SG-SST'!BK8:BO8)</f>
        <v>3</v>
      </c>
      <c r="R19" s="42">
        <f>SUM('[1]SG-SST'!BP8:BT8)</f>
        <v>2</v>
      </c>
      <c r="S19" s="42">
        <f t="shared" ref="S19:S30" si="2">G19+H19+I19</f>
        <v>7</v>
      </c>
      <c r="T19" s="829">
        <f>(G20+H20+I20)/(G19+H19+I19)</f>
        <v>0.8571428571428571</v>
      </c>
      <c r="U19" s="42">
        <f>J19+K19+L19</f>
        <v>19</v>
      </c>
      <c r="V19" s="827">
        <f>(J20+K20+L20)/(J19+K19+L19)</f>
        <v>0.78947368421052633</v>
      </c>
      <c r="W19" s="42">
        <f>O19+M19+N19</f>
        <v>8</v>
      </c>
      <c r="X19" s="827">
        <f>(O20+M20+N20)/(O19+M19+N19)</f>
        <v>0.625</v>
      </c>
      <c r="Y19" s="42">
        <f t="shared" ref="Y19:Y30" si="3">Q19+R19+P19</f>
        <v>7</v>
      </c>
      <c r="Z19" s="827">
        <f>(R20+Q20+P20)/(R19+Q19+P19)</f>
        <v>1</v>
      </c>
    </row>
    <row r="20" spans="3:26" ht="15" customHeight="1" x14ac:dyDescent="0.25">
      <c r="C20" s="826"/>
      <c r="D20" s="826"/>
      <c r="E20" s="826"/>
      <c r="F20" s="42" t="s">
        <v>80</v>
      </c>
      <c r="G20" s="42">
        <v>2</v>
      </c>
      <c r="H20" s="42">
        <v>2</v>
      </c>
      <c r="I20" s="42">
        <v>2</v>
      </c>
      <c r="J20" s="42">
        <v>5</v>
      </c>
      <c r="K20" s="42">
        <f>SUM('[1]SG-SST'!AG9:AK9)</f>
        <v>8</v>
      </c>
      <c r="L20" s="42">
        <f>SUM('[1]SG-SST'!AL9:AP9)</f>
        <v>2</v>
      </c>
      <c r="M20" s="42">
        <f>SUM('[1]SG-SST'!AQ9:AU9)</f>
        <v>2</v>
      </c>
      <c r="N20" s="42">
        <f>SUM('[1]SG-SST'!AV9:AZ9)</f>
        <v>2</v>
      </c>
      <c r="O20" s="42">
        <f>SUM('[1]SG-SST'!BA9:BE9)</f>
        <v>1</v>
      </c>
      <c r="P20" s="42">
        <f>SUM('[1]SG-SST'!BF9:BJ9)</f>
        <v>2</v>
      </c>
      <c r="Q20" s="42">
        <f>SUM('[1]SG-SST'!BK9:BO9)</f>
        <v>3</v>
      </c>
      <c r="R20" s="42">
        <f>SUM('[1]SG-SST'!BP9:BT9)</f>
        <v>2</v>
      </c>
      <c r="S20" s="48">
        <f t="shared" si="2"/>
        <v>6</v>
      </c>
      <c r="T20" s="829"/>
      <c r="U20" s="48">
        <f t="shared" ref="U20:U30" si="4">J20+K20+L20</f>
        <v>15</v>
      </c>
      <c r="V20" s="828"/>
      <c r="W20" s="48">
        <f t="shared" ref="W20:W30" si="5">O20+M20+N20</f>
        <v>5</v>
      </c>
      <c r="X20" s="828"/>
      <c r="Y20" s="48">
        <f t="shared" si="3"/>
        <v>7</v>
      </c>
      <c r="Z20" s="828"/>
    </row>
    <row r="21" spans="3:26" ht="15" customHeight="1" x14ac:dyDescent="0.25">
      <c r="C21" s="826" t="s">
        <v>534</v>
      </c>
      <c r="D21" s="826"/>
      <c r="E21" s="826"/>
      <c r="F21" s="41" t="s">
        <v>76</v>
      </c>
      <c r="G21" s="42">
        <v>16</v>
      </c>
      <c r="H21" s="42">
        <v>29</v>
      </c>
      <c r="I21" s="42">
        <v>34</v>
      </c>
      <c r="J21" s="42">
        <f>SUM('[1]SG-SST'!AB58:AF58)</f>
        <v>32</v>
      </c>
      <c r="K21" s="42">
        <f>SUM('[1]SG-SST'!AG58:AK58)</f>
        <v>41</v>
      </c>
      <c r="L21" s="42">
        <f>SUM('[1]SG-SST'!AL58:AP58)</f>
        <v>43</v>
      </c>
      <c r="M21" s="42">
        <f>SUM('[1]SG-SST'!AQ58:AU58)</f>
        <v>28</v>
      </c>
      <c r="N21" s="42">
        <f>SUM('[1]SG-SST'!AV58:AZ58)</f>
        <v>32</v>
      </c>
      <c r="O21" s="42">
        <f>SUM('[1]SG-SST'!BA58:BE58)</f>
        <v>33</v>
      </c>
      <c r="P21" s="42">
        <f>SUM('[1]SG-SST'!BF58:BJ58)</f>
        <v>30</v>
      </c>
      <c r="Q21" s="42">
        <f>SUM('[1]SG-SST'!BK58:BO58)</f>
        <v>22</v>
      </c>
      <c r="R21" s="42">
        <f>SUM('[1]SG-SST'!BP58:BT58)</f>
        <v>19</v>
      </c>
      <c r="S21" s="42">
        <f t="shared" si="2"/>
        <v>79</v>
      </c>
      <c r="T21" s="829">
        <f>(G22+H22+I22)/(G21+H21+I21)</f>
        <v>0.74683544303797467</v>
      </c>
      <c r="U21" s="42">
        <f t="shared" si="4"/>
        <v>116</v>
      </c>
      <c r="V21" s="827">
        <f>(J22+K22+L22)/(J21+K21+L21)</f>
        <v>0.88793103448275867</v>
      </c>
      <c r="W21" s="42">
        <f t="shared" si="5"/>
        <v>93</v>
      </c>
      <c r="X21" s="827">
        <f>(O22+M22+N22)/(O21+M21+N21)</f>
        <v>0.90322580645161288</v>
      </c>
      <c r="Y21" s="42">
        <f t="shared" si="3"/>
        <v>71</v>
      </c>
      <c r="Z21" s="827">
        <f>(R22+Q22+P22)/(R21+Q21+P21)</f>
        <v>0.971830985915493</v>
      </c>
    </row>
    <row r="22" spans="3:26" ht="15.75" customHeight="1" x14ac:dyDescent="0.25">
      <c r="C22" s="826"/>
      <c r="D22" s="826"/>
      <c r="E22" s="826"/>
      <c r="F22" s="41" t="s">
        <v>80</v>
      </c>
      <c r="G22" s="42">
        <v>13</v>
      </c>
      <c r="H22" s="42">
        <v>19</v>
      </c>
      <c r="I22" s="42">
        <v>27</v>
      </c>
      <c r="J22" s="42">
        <f>SUM('[1]SG-SST'!AB59:AF59)</f>
        <v>32</v>
      </c>
      <c r="K22" s="42">
        <f>SUM('[1]SG-SST'!AG59:AK59)</f>
        <v>31</v>
      </c>
      <c r="L22" s="42">
        <f>SUM('[1]SG-SST'!AL59:AP59)</f>
        <v>40</v>
      </c>
      <c r="M22" s="42">
        <f>SUM('[1]SG-SST'!AQ59:AU59)</f>
        <v>32</v>
      </c>
      <c r="N22" s="42">
        <f>SUM('[1]SG-SST'!AV59:AZ59)</f>
        <v>25</v>
      </c>
      <c r="O22" s="42">
        <f>SUM('[1]SG-SST'!BA59:BE59)</f>
        <v>27</v>
      </c>
      <c r="P22" s="42">
        <f>SUM('[1]SG-SST'!BF59:BJ59)</f>
        <v>28</v>
      </c>
      <c r="Q22" s="42">
        <f>SUM('[1]SG-SST'!BK59:BO59)</f>
        <v>24</v>
      </c>
      <c r="R22" s="42">
        <f>SUM('[1]SG-SST'!BP59:BT59)</f>
        <v>17</v>
      </c>
      <c r="S22" s="48">
        <f t="shared" si="2"/>
        <v>59</v>
      </c>
      <c r="T22" s="829"/>
      <c r="U22" s="48">
        <f t="shared" si="4"/>
        <v>103</v>
      </c>
      <c r="V22" s="828"/>
      <c r="W22" s="48">
        <f t="shared" si="5"/>
        <v>84</v>
      </c>
      <c r="X22" s="828"/>
      <c r="Y22" s="48">
        <f t="shared" si="3"/>
        <v>69</v>
      </c>
      <c r="Z22" s="828"/>
    </row>
    <row r="23" spans="3:26" ht="15.75" customHeight="1" x14ac:dyDescent="0.25">
      <c r="C23" s="826" t="s">
        <v>535</v>
      </c>
      <c r="D23" s="826"/>
      <c r="E23" s="826"/>
      <c r="F23" s="41" t="s">
        <v>76</v>
      </c>
      <c r="G23" s="42">
        <v>33</v>
      </c>
      <c r="H23" s="42">
        <v>61</v>
      </c>
      <c r="I23" s="42">
        <v>85</v>
      </c>
      <c r="J23" s="42">
        <f>SUM('[1]SG-SST'!AB232:AF232)</f>
        <v>84</v>
      </c>
      <c r="K23" s="42">
        <f>SUM('[1]SG-SST'!AG232:AK232)</f>
        <v>74</v>
      </c>
      <c r="L23" s="42">
        <f>SUM('[1]SG-SST'!AL232:AP232)</f>
        <v>78</v>
      </c>
      <c r="M23" s="42">
        <f>SUM('[1]SG-SST'!AQ232:AU232)</f>
        <v>71</v>
      </c>
      <c r="N23" s="42">
        <f>SUM('[1]SG-SST'!AV232:AZ232)</f>
        <v>65</v>
      </c>
      <c r="O23" s="42">
        <f>SUM('[1]SG-SST'!BA232:BE232)</f>
        <v>78</v>
      </c>
      <c r="P23" s="42">
        <f>SUM('[1]SG-SST'!BF232:BJ232)</f>
        <v>79</v>
      </c>
      <c r="Q23" s="42">
        <f>SUM('[1]SG-SST'!BK232:BO232)</f>
        <v>69</v>
      </c>
      <c r="R23" s="42">
        <f>SUM('[1]SG-SST'!BP232:BT232)</f>
        <v>63</v>
      </c>
      <c r="S23" s="42">
        <f t="shared" si="2"/>
        <v>179</v>
      </c>
      <c r="T23" s="829">
        <f>(G24+H24+I24)/(G23+H23+I23)</f>
        <v>0.97206703910614523</v>
      </c>
      <c r="U23" s="42">
        <f t="shared" si="4"/>
        <v>236</v>
      </c>
      <c r="V23" s="827">
        <f>(J24+K24+L24)/(J23+K23+L23)</f>
        <v>1.0169491525423728</v>
      </c>
      <c r="W23" s="42">
        <f t="shared" si="5"/>
        <v>214</v>
      </c>
      <c r="X23" s="827">
        <f>(O24+M24+N24)/(O23+M23+N23)</f>
        <v>0.97663551401869164</v>
      </c>
      <c r="Y23" s="42">
        <f t="shared" si="3"/>
        <v>211</v>
      </c>
      <c r="Z23" s="827">
        <f>(Q24+R24+P24)/(Q23+R23+P23)</f>
        <v>1.0995260663507109</v>
      </c>
    </row>
    <row r="24" spans="3:26" ht="15.75" customHeight="1" x14ac:dyDescent="0.25">
      <c r="C24" s="826"/>
      <c r="D24" s="826"/>
      <c r="E24" s="826"/>
      <c r="F24" s="41" t="s">
        <v>80</v>
      </c>
      <c r="G24" s="42">
        <v>34</v>
      </c>
      <c r="H24" s="42">
        <v>58</v>
      </c>
      <c r="I24" s="42">
        <v>82</v>
      </c>
      <c r="J24" s="42">
        <f>SUM('[1]SG-SST'!AB233:AF233)</f>
        <v>73</v>
      </c>
      <c r="K24" s="42">
        <f>SUM('[1]SG-SST'!AG233:AK233)</f>
        <v>79</v>
      </c>
      <c r="L24" s="42">
        <f>SUM('[1]SG-SST'!AL233:AP233)</f>
        <v>88</v>
      </c>
      <c r="M24" s="42">
        <f>SUM('[1]SG-SST'!AQ233:AU233)</f>
        <v>67</v>
      </c>
      <c r="N24" s="42">
        <f>SUM('[1]SG-SST'!AV233:AZ233)</f>
        <v>70</v>
      </c>
      <c r="O24" s="42">
        <f>SUM('[1]SG-SST'!BA233:BE233)</f>
        <v>72</v>
      </c>
      <c r="P24" s="42">
        <f>SUM('[1]SG-SST'!BF233:BJ233)</f>
        <v>88</v>
      </c>
      <c r="Q24" s="42">
        <f>SUM('[1]SG-SST'!BK233:BO233)</f>
        <v>86</v>
      </c>
      <c r="R24" s="42">
        <f>SUM('[1]SG-SST'!BP233:BT233)</f>
        <v>58</v>
      </c>
      <c r="S24" s="48">
        <f t="shared" si="2"/>
        <v>174</v>
      </c>
      <c r="T24" s="829"/>
      <c r="U24" s="48">
        <f t="shared" si="4"/>
        <v>240</v>
      </c>
      <c r="V24" s="828"/>
      <c r="W24" s="48">
        <f t="shared" si="5"/>
        <v>209</v>
      </c>
      <c r="X24" s="828"/>
      <c r="Y24" s="48">
        <f t="shared" si="3"/>
        <v>232</v>
      </c>
      <c r="Z24" s="828"/>
    </row>
    <row r="25" spans="3:26" ht="15.75" customHeight="1" x14ac:dyDescent="0.25">
      <c r="C25" s="826" t="s">
        <v>520</v>
      </c>
      <c r="D25" s="826"/>
      <c r="E25" s="826"/>
      <c r="F25" s="41" t="s">
        <v>76</v>
      </c>
      <c r="G25" s="42">
        <v>6</v>
      </c>
      <c r="H25" s="42">
        <v>15</v>
      </c>
      <c r="I25" s="42">
        <v>26</v>
      </c>
      <c r="J25" s="42">
        <f>SUM('[1]SG-SST'!AB432:AF432)</f>
        <v>17</v>
      </c>
      <c r="K25" s="42">
        <f>SUM('[1]SG-SST'!AG432:AK432)</f>
        <v>22</v>
      </c>
      <c r="L25" s="42">
        <f>SUM('[1]SG-SST'!AL432:AP432)</f>
        <v>23</v>
      </c>
      <c r="M25" s="42">
        <f>SUM('[1]SG-SST'!AQ432:AU432)</f>
        <v>28</v>
      </c>
      <c r="N25" s="42">
        <f>SUM('[1]SG-SST'!AV432:AZ432)</f>
        <v>23</v>
      </c>
      <c r="O25" s="42">
        <f>SUM('[1]SG-SST'!BA432:BE432)</f>
        <v>27</v>
      </c>
      <c r="P25" s="42">
        <f>SUM('[1]SG-SST'!BF432:BJ432)</f>
        <v>24</v>
      </c>
      <c r="Q25" s="42">
        <f>SUM('[1]SG-SST'!BK432:BO432)</f>
        <v>18</v>
      </c>
      <c r="R25" s="42">
        <f>SUM('[1]SG-SST'!BP432:BT432)</f>
        <v>13</v>
      </c>
      <c r="S25" s="42">
        <f t="shared" si="2"/>
        <v>47</v>
      </c>
      <c r="T25" s="829">
        <f>(G26+H26+I26)/(G25+H25+I25)</f>
        <v>1.0425531914893618</v>
      </c>
      <c r="U25" s="42">
        <f t="shared" si="4"/>
        <v>62</v>
      </c>
      <c r="V25" s="827">
        <f>(J26+K26+L26)/(J25+K25+L25)</f>
        <v>1.0483870967741935</v>
      </c>
      <c r="W25" s="42">
        <f t="shared" si="5"/>
        <v>78</v>
      </c>
      <c r="X25" s="827">
        <f>(O26+M26+N26)/(O25+M25+N25)</f>
        <v>0.85897435897435892</v>
      </c>
      <c r="Y25" s="42">
        <f t="shared" si="3"/>
        <v>55</v>
      </c>
      <c r="Z25" s="827">
        <f>(Q26+R26+P26)/(Q25+R25+P25)</f>
        <v>1.2</v>
      </c>
    </row>
    <row r="26" spans="3:26" ht="15" customHeight="1" x14ac:dyDescent="0.25">
      <c r="C26" s="826"/>
      <c r="D26" s="826"/>
      <c r="E26" s="826"/>
      <c r="F26" s="41" t="s">
        <v>80</v>
      </c>
      <c r="G26" s="42">
        <v>6</v>
      </c>
      <c r="H26" s="42">
        <v>20</v>
      </c>
      <c r="I26" s="42">
        <v>23</v>
      </c>
      <c r="J26" s="42">
        <f>SUM('[1]SG-SST'!AB433:AF433)</f>
        <v>20</v>
      </c>
      <c r="K26" s="42">
        <f>SUM('[1]SG-SST'!AG433:AK433)</f>
        <v>22</v>
      </c>
      <c r="L26" s="42">
        <f>SUM('[1]SG-SST'!AL433:AP433)</f>
        <v>23</v>
      </c>
      <c r="M26" s="42">
        <f>SUM('[1]SG-SST'!AQ433:AU433)</f>
        <v>20</v>
      </c>
      <c r="N26" s="42">
        <f>SUM('[1]SG-SST'!AV433:AZ433)</f>
        <v>23</v>
      </c>
      <c r="O26" s="42">
        <f>SUM('[1]SG-SST'!BA433:BE433)</f>
        <v>24</v>
      </c>
      <c r="P26" s="42">
        <f>SUM('[1]SG-SST'!BF433:BJ433)</f>
        <v>32</v>
      </c>
      <c r="Q26" s="42">
        <f>SUM('[1]SG-SST'!BK433:BO433)</f>
        <v>20</v>
      </c>
      <c r="R26" s="42">
        <f>SUM('[1]SG-SST'!BP433:BT433)</f>
        <v>14</v>
      </c>
      <c r="S26" s="48">
        <f t="shared" si="2"/>
        <v>49</v>
      </c>
      <c r="T26" s="829"/>
      <c r="U26" s="48">
        <f t="shared" si="4"/>
        <v>65</v>
      </c>
      <c r="V26" s="828"/>
      <c r="W26" s="48">
        <f t="shared" si="5"/>
        <v>67</v>
      </c>
      <c r="X26" s="828"/>
      <c r="Y26" s="48">
        <f t="shared" si="3"/>
        <v>66</v>
      </c>
      <c r="Z26" s="828"/>
    </row>
    <row r="27" spans="3:26" ht="15" customHeight="1" x14ac:dyDescent="0.25">
      <c r="C27" s="830" t="s">
        <v>449</v>
      </c>
      <c r="D27" s="831"/>
      <c r="E27" s="832"/>
      <c r="F27" s="41" t="s">
        <v>76</v>
      </c>
      <c r="G27" s="40">
        <v>0</v>
      </c>
      <c r="H27" s="40">
        <v>0</v>
      </c>
      <c r="I27" s="40">
        <v>0</v>
      </c>
      <c r="J27" s="40">
        <f>SUM('[1]SG-SST'!AB484:AF484)</f>
        <v>0</v>
      </c>
      <c r="K27" s="40">
        <f>SUM('[1]SG-SST'!AG484:AK484)</f>
        <v>1</v>
      </c>
      <c r="L27" s="40">
        <f>SUM('[1]SG-SST'!AL484:AP484)</f>
        <v>0</v>
      </c>
      <c r="M27" s="40">
        <f>SUM('[1]SG-SST'!AQ484:AU484)</f>
        <v>0</v>
      </c>
      <c r="N27" s="40">
        <f>SUM('[1]SG-SST'!AV484:AZ484)</f>
        <v>0</v>
      </c>
      <c r="O27" s="40">
        <f>SUM('[1]SG-SST'!BA484:BE484)</f>
        <v>1</v>
      </c>
      <c r="P27" s="40">
        <f>SUM('[1]SG-SST'!BF484:BJ484)</f>
        <v>0</v>
      </c>
      <c r="Q27" s="40">
        <f>SUM('[1]SG-SST'!BK484:BO484)</f>
        <v>0</v>
      </c>
      <c r="R27" s="40">
        <f>SUM('[1]SG-SST'!BP484:BT484)</f>
        <v>1</v>
      </c>
      <c r="S27" s="42">
        <f t="shared" si="2"/>
        <v>0</v>
      </c>
      <c r="T27" s="829">
        <v>0</v>
      </c>
      <c r="U27" s="42">
        <f t="shared" si="4"/>
        <v>1</v>
      </c>
      <c r="V27" s="827">
        <f>(J28+K28+L28)/(J27+K27+L27)</f>
        <v>1</v>
      </c>
      <c r="W27" s="42">
        <f t="shared" si="5"/>
        <v>1</v>
      </c>
      <c r="X27" s="827">
        <f>(O28+M28+N28)/(O27+M27+N27)</f>
        <v>0</v>
      </c>
      <c r="Y27" s="42">
        <f t="shared" si="3"/>
        <v>1</v>
      </c>
      <c r="Z27" s="827">
        <f>(Q28+R28+P28)/(Q27+R27+P27)</f>
        <v>0</v>
      </c>
    </row>
    <row r="28" spans="3:26" ht="15" customHeight="1" x14ac:dyDescent="0.25">
      <c r="C28" s="833"/>
      <c r="D28" s="834"/>
      <c r="E28" s="835"/>
      <c r="F28" s="41" t="s">
        <v>80</v>
      </c>
      <c r="G28" s="40">
        <v>0</v>
      </c>
      <c r="H28" s="40">
        <v>0</v>
      </c>
      <c r="I28" s="40">
        <v>0</v>
      </c>
      <c r="J28" s="40">
        <f>SUM('[1]SG-SST'!AB485:AF485)</f>
        <v>0</v>
      </c>
      <c r="K28" s="40">
        <f>SUM('[1]SG-SST'!AG485:AK485)</f>
        <v>1</v>
      </c>
      <c r="L28" s="40">
        <f>SUM('[1]SG-SST'!AL485:AP485)</f>
        <v>0</v>
      </c>
      <c r="M28" s="40">
        <f>SUM('[1]SG-SST'!AQ485:AU485)</f>
        <v>0</v>
      </c>
      <c r="N28" s="40">
        <f>SUM('[1]SG-SST'!AV485:AZ485)</f>
        <v>0</v>
      </c>
      <c r="O28" s="40">
        <f>SUM('[1]SG-SST'!BA485:BE485)</f>
        <v>0</v>
      </c>
      <c r="P28" s="40">
        <f>SUM('[1]SG-SST'!BF485:BJ485)</f>
        <v>0</v>
      </c>
      <c r="Q28" s="40">
        <f>SUM('[1]SG-SST'!BK485:BO485)</f>
        <v>0</v>
      </c>
      <c r="R28" s="40">
        <f>SUM('[1]SG-SST'!BP485:BT485)</f>
        <v>0</v>
      </c>
      <c r="S28" s="48">
        <f t="shared" si="2"/>
        <v>0</v>
      </c>
      <c r="T28" s="829"/>
      <c r="U28" s="48">
        <f t="shared" si="4"/>
        <v>1</v>
      </c>
      <c r="V28" s="828"/>
      <c r="W28" s="48">
        <f t="shared" si="5"/>
        <v>0</v>
      </c>
      <c r="X28" s="828"/>
      <c r="Y28" s="48">
        <f t="shared" si="3"/>
        <v>0</v>
      </c>
      <c r="Z28" s="828"/>
    </row>
    <row r="29" spans="3:26" ht="15" customHeight="1" x14ac:dyDescent="0.25">
      <c r="C29" s="826" t="s">
        <v>461</v>
      </c>
      <c r="D29" s="826"/>
      <c r="E29" s="826"/>
      <c r="F29" s="41" t="s">
        <v>76</v>
      </c>
      <c r="G29" s="40">
        <v>0</v>
      </c>
      <c r="H29" s="40">
        <v>0</v>
      </c>
      <c r="I29" s="40">
        <v>0</v>
      </c>
      <c r="J29" s="40">
        <f>SUM('[1]SG-SST'!AB492:AF492)</f>
        <v>2</v>
      </c>
      <c r="K29" s="40">
        <f>SUM('[1]SG-SST'!AG492:AK492)</f>
        <v>0</v>
      </c>
      <c r="L29" s="40">
        <f>SUM('[1]SG-SST'!AL492:AP492)</f>
        <v>2</v>
      </c>
      <c r="M29" s="40">
        <f>SUM('[1]SG-SST'!AQ492:AU492)</f>
        <v>0</v>
      </c>
      <c r="N29" s="40">
        <f>SUM('[1]SG-SST'!AV492:AZ492)</f>
        <v>0</v>
      </c>
      <c r="O29" s="40">
        <f>SUM('[1]SG-SST'!BA492:BE492)</f>
        <v>0</v>
      </c>
      <c r="P29" s="40">
        <f>SUM('[1]SG-SST'!BF492:BJ492)</f>
        <v>2</v>
      </c>
      <c r="Q29" s="40">
        <f>SUM('[1]SG-SST'!BK492:BO492)</f>
        <v>0</v>
      </c>
      <c r="R29" s="40">
        <f>SUM('[1]SG-SST'!BP492:BT492)</f>
        <v>2</v>
      </c>
      <c r="S29" s="42">
        <f t="shared" si="2"/>
        <v>0</v>
      </c>
      <c r="T29" s="829">
        <v>0</v>
      </c>
      <c r="U29" s="42">
        <f t="shared" si="4"/>
        <v>4</v>
      </c>
      <c r="V29" s="827">
        <f>(J30+K30+L30)/(J29+K29+L29)</f>
        <v>0.5</v>
      </c>
      <c r="W29" s="42">
        <f t="shared" si="5"/>
        <v>0</v>
      </c>
      <c r="X29" s="827" t="e">
        <f>(O30+M30+N30)/(O29+M29+N29)</f>
        <v>#DIV/0!</v>
      </c>
      <c r="Y29" s="42">
        <f t="shared" si="3"/>
        <v>4</v>
      </c>
      <c r="Z29" s="827">
        <f>(Q30+R30+P30)/(Q29+R29+P29)</f>
        <v>0.25</v>
      </c>
    </row>
    <row r="30" spans="3:26" ht="15" customHeight="1" x14ac:dyDescent="0.25">
      <c r="C30" s="826"/>
      <c r="D30" s="826"/>
      <c r="E30" s="826"/>
      <c r="F30" s="41" t="s">
        <v>80</v>
      </c>
      <c r="G30" s="40">
        <v>0</v>
      </c>
      <c r="H30" s="40">
        <v>0</v>
      </c>
      <c r="I30" s="40">
        <v>0</v>
      </c>
      <c r="J30" s="40">
        <f>SUM('[1]SG-SST'!AB493:AF493)</f>
        <v>1</v>
      </c>
      <c r="K30" s="40">
        <f>SUM('[1]SG-SST'!AG493:AK493)</f>
        <v>0</v>
      </c>
      <c r="L30" s="40">
        <f>SUM('[1]SG-SST'!AL493:AP493)</f>
        <v>1</v>
      </c>
      <c r="M30" s="40">
        <f>SUM('[1]SG-SST'!AQ493:AU493)</f>
        <v>0</v>
      </c>
      <c r="N30" s="40">
        <f>SUM('[1]SG-SST'!AV493:AZ493)</f>
        <v>0</v>
      </c>
      <c r="O30" s="40">
        <f>SUM('[1]SG-SST'!BA493:BE493)</f>
        <v>0</v>
      </c>
      <c r="P30" s="40">
        <f>SUM('[1]SG-SST'!BF493:BJ493)</f>
        <v>1</v>
      </c>
      <c r="Q30" s="40">
        <f>SUM('[1]SG-SST'!BK493:BO493)</f>
        <v>0</v>
      </c>
      <c r="R30" s="40">
        <f>SUM('[1]SG-SST'!BP493:BT493)</f>
        <v>0</v>
      </c>
      <c r="S30" s="48">
        <f t="shared" si="2"/>
        <v>0</v>
      </c>
      <c r="T30" s="829"/>
      <c r="U30" s="48">
        <f t="shared" si="4"/>
        <v>2</v>
      </c>
      <c r="V30" s="828"/>
      <c r="W30" s="48">
        <f t="shared" si="5"/>
        <v>0</v>
      </c>
      <c r="X30" s="828"/>
      <c r="Y30" s="48">
        <f t="shared" si="3"/>
        <v>1</v>
      </c>
      <c r="Z30" s="828"/>
    </row>
    <row r="31" spans="3:26" ht="15" customHeight="1" x14ac:dyDescent="0.25">
      <c r="C31" s="823" t="s">
        <v>472</v>
      </c>
      <c r="D31" s="823"/>
      <c r="E31" s="823"/>
      <c r="F31" s="823"/>
      <c r="G31" s="39">
        <f t="shared" ref="G31:R32" si="6">G19+G21+G23+G25+G27+G29</f>
        <v>55</v>
      </c>
      <c r="H31" s="39">
        <f t="shared" si="6"/>
        <v>108</v>
      </c>
      <c r="I31" s="39">
        <f t="shared" si="6"/>
        <v>149</v>
      </c>
      <c r="J31" s="39">
        <f t="shared" si="6"/>
        <v>141</v>
      </c>
      <c r="K31" s="39">
        <f t="shared" si="6"/>
        <v>148</v>
      </c>
      <c r="L31" s="39">
        <f t="shared" si="6"/>
        <v>149</v>
      </c>
      <c r="M31" s="39">
        <f t="shared" si="6"/>
        <v>131</v>
      </c>
      <c r="N31" s="39">
        <f t="shared" si="6"/>
        <v>122</v>
      </c>
      <c r="O31" s="39">
        <f t="shared" si="6"/>
        <v>141</v>
      </c>
      <c r="P31" s="39">
        <f t="shared" si="6"/>
        <v>137</v>
      </c>
      <c r="Q31" s="39">
        <f t="shared" si="6"/>
        <v>112</v>
      </c>
      <c r="R31" s="39">
        <f t="shared" si="6"/>
        <v>100</v>
      </c>
    </row>
    <row r="32" spans="3:26" ht="15" customHeight="1" x14ac:dyDescent="0.25">
      <c r="C32" s="823" t="s">
        <v>474</v>
      </c>
      <c r="D32" s="823"/>
      <c r="E32" s="823"/>
      <c r="F32" s="823"/>
      <c r="G32" s="39">
        <f t="shared" si="6"/>
        <v>55</v>
      </c>
      <c r="H32" s="39">
        <f t="shared" si="6"/>
        <v>99</v>
      </c>
      <c r="I32" s="39">
        <f t="shared" si="6"/>
        <v>134</v>
      </c>
      <c r="J32" s="39">
        <f t="shared" si="6"/>
        <v>131</v>
      </c>
      <c r="K32" s="39">
        <f t="shared" si="6"/>
        <v>141</v>
      </c>
      <c r="L32" s="39">
        <f t="shared" si="6"/>
        <v>154</v>
      </c>
      <c r="M32" s="39">
        <f t="shared" si="6"/>
        <v>121</v>
      </c>
      <c r="N32" s="39">
        <f t="shared" si="6"/>
        <v>120</v>
      </c>
      <c r="O32" s="39">
        <f t="shared" si="6"/>
        <v>124</v>
      </c>
      <c r="P32" s="39">
        <f t="shared" si="6"/>
        <v>151</v>
      </c>
      <c r="Q32" s="39">
        <f t="shared" si="6"/>
        <v>133</v>
      </c>
      <c r="R32" s="39">
        <f t="shared" si="6"/>
        <v>91</v>
      </c>
    </row>
    <row r="33" spans="3:20" ht="15" customHeight="1" x14ac:dyDescent="0.25">
      <c r="C33" s="823" t="s">
        <v>536</v>
      </c>
      <c r="D33" s="823"/>
      <c r="E33" s="823"/>
      <c r="F33" s="823"/>
      <c r="G33" s="38">
        <f t="shared" ref="G33:R33" si="7">G32/G31</f>
        <v>1</v>
      </c>
      <c r="H33" s="44">
        <f t="shared" si="7"/>
        <v>0.91666666666666663</v>
      </c>
      <c r="I33" s="44">
        <f t="shared" si="7"/>
        <v>0.89932885906040272</v>
      </c>
      <c r="J33" s="44">
        <f t="shared" si="7"/>
        <v>0.92907801418439717</v>
      </c>
      <c r="K33" s="44">
        <f t="shared" si="7"/>
        <v>0.95270270270270274</v>
      </c>
      <c r="L33" s="44">
        <f t="shared" si="7"/>
        <v>1.0335570469798658</v>
      </c>
      <c r="M33" s="44">
        <f t="shared" si="7"/>
        <v>0.92366412213740456</v>
      </c>
      <c r="N33" s="44">
        <f t="shared" si="7"/>
        <v>0.98360655737704916</v>
      </c>
      <c r="O33" s="56">
        <f t="shared" si="7"/>
        <v>0.87943262411347523</v>
      </c>
      <c r="P33" s="56">
        <f t="shared" si="7"/>
        <v>1.1021897810218979</v>
      </c>
      <c r="Q33" s="56">
        <f t="shared" si="7"/>
        <v>1.1875</v>
      </c>
      <c r="R33" s="56">
        <f t="shared" si="7"/>
        <v>0.91</v>
      </c>
    </row>
    <row r="34" spans="3:20" ht="15" customHeight="1" x14ac:dyDescent="0.25"/>
    <row r="35" spans="3:20" ht="15" customHeight="1" x14ac:dyDescent="0.25"/>
    <row r="36" spans="3:20" ht="15" customHeight="1" x14ac:dyDescent="0.25">
      <c r="D36" s="824" t="s">
        <v>537</v>
      </c>
      <c r="E36" s="824"/>
      <c r="F36" s="824"/>
      <c r="G36" s="824"/>
    </row>
    <row r="37" spans="3:20" ht="24.75" customHeight="1" x14ac:dyDescent="0.25">
      <c r="C37" s="47" t="s">
        <v>538</v>
      </c>
      <c r="D37" s="45" t="s">
        <v>539</v>
      </c>
      <c r="E37" s="45" t="s">
        <v>540</v>
      </c>
      <c r="F37" s="45" t="s">
        <v>541</v>
      </c>
      <c r="G37" s="45" t="s">
        <v>542</v>
      </c>
    </row>
    <row r="38" spans="3:20" ht="33" customHeight="1" x14ac:dyDescent="0.25">
      <c r="C38" s="46" t="s">
        <v>533</v>
      </c>
      <c r="D38" s="50">
        <f>T19</f>
        <v>0.8571428571428571</v>
      </c>
      <c r="E38" s="50">
        <f>V19</f>
        <v>0.78947368421052633</v>
      </c>
      <c r="F38" s="50">
        <f>X19</f>
        <v>0.625</v>
      </c>
      <c r="G38" s="50">
        <f>Z19</f>
        <v>1</v>
      </c>
    </row>
    <row r="39" spans="3:20" ht="33" customHeight="1" x14ac:dyDescent="0.25">
      <c r="C39" s="46" t="s">
        <v>534</v>
      </c>
      <c r="D39" s="50">
        <f>T21</f>
        <v>0.74683544303797467</v>
      </c>
      <c r="E39" s="50">
        <f>V21</f>
        <v>0.88793103448275867</v>
      </c>
      <c r="F39" s="50">
        <f>X21</f>
        <v>0.90322580645161288</v>
      </c>
      <c r="G39" s="50">
        <f>Z21</f>
        <v>0.971830985915493</v>
      </c>
    </row>
    <row r="40" spans="3:20" ht="33" customHeight="1" x14ac:dyDescent="0.25">
      <c r="C40" s="46" t="s">
        <v>535</v>
      </c>
      <c r="D40" s="50">
        <f>T23</f>
        <v>0.97206703910614523</v>
      </c>
      <c r="E40" s="50">
        <f>V23</f>
        <v>1.0169491525423728</v>
      </c>
      <c r="F40" s="50">
        <f>X23</f>
        <v>0.97663551401869164</v>
      </c>
      <c r="G40" s="50">
        <f>Z23</f>
        <v>1.0995260663507109</v>
      </c>
    </row>
    <row r="41" spans="3:20" ht="33" customHeight="1" x14ac:dyDescent="0.25">
      <c r="C41" s="46" t="s">
        <v>520</v>
      </c>
      <c r="D41" s="50">
        <f>T25</f>
        <v>1.0425531914893618</v>
      </c>
      <c r="E41" s="50">
        <f>V25</f>
        <v>1.0483870967741935</v>
      </c>
      <c r="F41" s="50">
        <f>X25</f>
        <v>0.85897435897435892</v>
      </c>
      <c r="G41" s="50">
        <f>Z25</f>
        <v>1.2</v>
      </c>
    </row>
    <row r="42" spans="3:20" ht="33" customHeight="1" x14ac:dyDescent="0.25">
      <c r="C42" s="46" t="s">
        <v>449</v>
      </c>
      <c r="D42" s="50">
        <f>T27</f>
        <v>0</v>
      </c>
      <c r="E42" s="50">
        <f>V27</f>
        <v>1</v>
      </c>
      <c r="F42" s="50">
        <f>X27</f>
        <v>0</v>
      </c>
      <c r="G42" s="50">
        <f>Z27</f>
        <v>0</v>
      </c>
    </row>
    <row r="43" spans="3:20" ht="33" customHeight="1" x14ac:dyDescent="0.25">
      <c r="C43" s="46" t="s">
        <v>461</v>
      </c>
      <c r="D43" s="50">
        <f>T29</f>
        <v>0</v>
      </c>
      <c r="E43" s="50">
        <f>V29</f>
        <v>0.5</v>
      </c>
      <c r="F43" s="50" t="e">
        <f>X29</f>
        <v>#DIV/0!</v>
      </c>
      <c r="G43" s="50">
        <f>Z29</f>
        <v>0.25</v>
      </c>
    </row>
    <row r="44" spans="3:20" x14ac:dyDescent="0.25">
      <c r="C44" s="46" t="s">
        <v>543</v>
      </c>
      <c r="D44" s="57">
        <v>0.93899999999999995</v>
      </c>
      <c r="E44" s="57">
        <v>0.97</v>
      </c>
      <c r="F44" s="57">
        <v>0.93</v>
      </c>
      <c r="G44" s="50">
        <v>1.07</v>
      </c>
    </row>
    <row r="45" spans="3:20" ht="15" customHeight="1" x14ac:dyDescent="0.25">
      <c r="C45" s="58" t="s">
        <v>544</v>
      </c>
      <c r="D45">
        <v>90</v>
      </c>
      <c r="E45">
        <v>90</v>
      </c>
      <c r="F45">
        <v>90</v>
      </c>
      <c r="G45">
        <v>90</v>
      </c>
    </row>
    <row r="46" spans="3:20" ht="22.5" customHeight="1" x14ac:dyDescent="0.25">
      <c r="C46" s="825" t="s">
        <v>545</v>
      </c>
      <c r="D46" s="825"/>
      <c r="E46" s="825"/>
    </row>
    <row r="47" spans="3:20" ht="36.75" customHeight="1" x14ac:dyDescent="0.25">
      <c r="C47" s="53" t="s">
        <v>546</v>
      </c>
      <c r="D47" s="54" t="s">
        <v>484</v>
      </c>
      <c r="E47" s="53" t="s">
        <v>485</v>
      </c>
      <c r="F47" s="59" t="s">
        <v>486</v>
      </c>
      <c r="G47" s="53" t="s">
        <v>487</v>
      </c>
      <c r="H47" s="54" t="s">
        <v>488</v>
      </c>
      <c r="I47" s="59" t="s">
        <v>489</v>
      </c>
      <c r="J47" s="53" t="s">
        <v>490</v>
      </c>
      <c r="K47" s="53" t="s">
        <v>491</v>
      </c>
      <c r="L47" s="60" t="s">
        <v>492</v>
      </c>
      <c r="M47" s="53" t="s">
        <v>493</v>
      </c>
      <c r="N47" s="53" t="s">
        <v>494</v>
      </c>
      <c r="O47" s="53" t="s">
        <v>495</v>
      </c>
      <c r="P47" s="54" t="s">
        <v>478</v>
      </c>
      <c r="Q47" s="54" t="s">
        <v>479</v>
      </c>
      <c r="R47" s="54" t="s">
        <v>547</v>
      </c>
      <c r="S47" s="54" t="s">
        <v>481</v>
      </c>
      <c r="T47" s="54" t="s">
        <v>548</v>
      </c>
    </row>
    <row r="48" spans="3:20" ht="30.75" customHeight="1" x14ac:dyDescent="0.25">
      <c r="C48" s="51" t="s">
        <v>549</v>
      </c>
      <c r="D48" s="30">
        <v>2</v>
      </c>
      <c r="E48" s="30">
        <v>3</v>
      </c>
      <c r="F48" s="21">
        <v>3</v>
      </c>
      <c r="G48" s="21">
        <v>3</v>
      </c>
      <c r="H48" s="21">
        <v>4</v>
      </c>
      <c r="I48" s="21">
        <v>7</v>
      </c>
      <c r="J48" s="21">
        <v>3</v>
      </c>
      <c r="K48" s="21">
        <v>5</v>
      </c>
      <c r="L48" s="21">
        <v>7</v>
      </c>
      <c r="M48" s="21">
        <v>3</v>
      </c>
      <c r="N48" s="21">
        <v>2</v>
      </c>
      <c r="O48" s="21"/>
      <c r="P48" s="31">
        <f>SUM(D48:F48)</f>
        <v>8</v>
      </c>
      <c r="Q48" s="31">
        <f>SUM(G48:I48)</f>
        <v>14</v>
      </c>
      <c r="R48" s="31">
        <f>SUM(J48:L48)</f>
        <v>15</v>
      </c>
      <c r="S48" s="31">
        <f>SUM(M48:O48)</f>
        <v>5</v>
      </c>
      <c r="T48" s="31">
        <f>SUM(P48:S48)</f>
        <v>42</v>
      </c>
    </row>
    <row r="49" spans="3:20" ht="30.75" customHeight="1" x14ac:dyDescent="0.25">
      <c r="C49" s="52" t="s">
        <v>550</v>
      </c>
      <c r="D49" s="30">
        <v>0</v>
      </c>
      <c r="E49" s="30">
        <v>3</v>
      </c>
      <c r="F49" s="21">
        <v>2</v>
      </c>
      <c r="G49" s="21">
        <v>10</v>
      </c>
      <c r="H49" s="21">
        <v>7</v>
      </c>
      <c r="I49" s="21">
        <v>15</v>
      </c>
      <c r="J49" s="21">
        <v>7</v>
      </c>
      <c r="K49" s="21">
        <v>6</v>
      </c>
      <c r="L49" s="21">
        <v>6</v>
      </c>
      <c r="M49" s="21">
        <v>7</v>
      </c>
      <c r="N49" s="21">
        <v>16</v>
      </c>
      <c r="O49" s="21"/>
      <c r="P49" s="31">
        <f>SUM(D49:F49)</f>
        <v>5</v>
      </c>
      <c r="Q49" s="31">
        <f>SUM(G49:I49)</f>
        <v>32</v>
      </c>
      <c r="R49" s="31">
        <f>SUM(J49:L49)</f>
        <v>19</v>
      </c>
      <c r="S49" s="31">
        <f>SUM(M49:O49)</f>
        <v>23</v>
      </c>
      <c r="T49" s="31">
        <f>SUM(P49:S49)</f>
        <v>79</v>
      </c>
    </row>
    <row r="50" spans="3:20" ht="30.75" customHeight="1" x14ac:dyDescent="0.25">
      <c r="C50" s="52" t="s">
        <v>551</v>
      </c>
      <c r="D50" s="30">
        <v>48</v>
      </c>
      <c r="E50" s="30">
        <v>20</v>
      </c>
      <c r="F50" s="21">
        <v>16</v>
      </c>
      <c r="G50" s="21">
        <v>2</v>
      </c>
      <c r="H50" s="21">
        <v>14</v>
      </c>
      <c r="I50" s="21">
        <v>3</v>
      </c>
      <c r="J50" s="21">
        <v>7</v>
      </c>
      <c r="K50" s="21">
        <v>24</v>
      </c>
      <c r="L50" s="21">
        <v>15</v>
      </c>
      <c r="M50" s="21">
        <v>36</v>
      </c>
      <c r="N50" s="21">
        <v>6</v>
      </c>
      <c r="O50" s="21"/>
      <c r="P50" s="31">
        <f>SUM(D50:F50)</f>
        <v>84</v>
      </c>
      <c r="Q50" s="31">
        <f>SUM(G50:I50)</f>
        <v>19</v>
      </c>
      <c r="R50" s="31">
        <f>SUM(J50:L50)</f>
        <v>46</v>
      </c>
      <c r="S50" s="31">
        <f>SUM(M50:O50)</f>
        <v>42</v>
      </c>
      <c r="T50" s="31">
        <f>SUM(P50:S50)</f>
        <v>191</v>
      </c>
    </row>
    <row r="51" spans="3:20" ht="30.75" customHeight="1" x14ac:dyDescent="0.25">
      <c r="C51" s="29"/>
      <c r="D51" s="30"/>
      <c r="E51" s="30"/>
      <c r="F51" s="31"/>
      <c r="G51" s="31"/>
      <c r="H51" s="31"/>
      <c r="I51" s="31"/>
      <c r="J51" s="31"/>
      <c r="K51" s="31"/>
      <c r="L51" s="31"/>
      <c r="M51" s="31"/>
      <c r="N51" s="31"/>
      <c r="O51" s="31"/>
      <c r="P51" s="31">
        <f>SUM(D51:F51)</f>
        <v>0</v>
      </c>
      <c r="Q51" s="31">
        <f>SUM(G51:I51)</f>
        <v>0</v>
      </c>
      <c r="R51" s="31">
        <f>SUM(J51:L51)</f>
        <v>0</v>
      </c>
      <c r="S51" s="31">
        <f>SUM(M51:O51)</f>
        <v>0</v>
      </c>
      <c r="T51" s="31">
        <f>SUM(P51:S51)</f>
        <v>0</v>
      </c>
    </row>
    <row r="53" spans="3:20" ht="15" customHeight="1" x14ac:dyDescent="0.25"/>
    <row r="54" spans="3:20" ht="15" customHeight="1" x14ac:dyDescent="0.25"/>
    <row r="55" spans="3:20" ht="15" customHeight="1" x14ac:dyDescent="0.25"/>
    <row r="56" spans="3:20" ht="15" customHeight="1" x14ac:dyDescent="0.25"/>
    <row r="57" spans="3:20" ht="15" customHeight="1" x14ac:dyDescent="0.25"/>
    <row r="58" spans="3:20" ht="15" customHeight="1" x14ac:dyDescent="0.25"/>
    <row r="59" spans="3:20" ht="15" customHeight="1" x14ac:dyDescent="0.25"/>
    <row r="61" spans="3:20" ht="15" customHeight="1" x14ac:dyDescent="0.25"/>
    <row r="63" spans="3:20" ht="15" customHeight="1" x14ac:dyDescent="0.25"/>
    <row r="65" ht="15" customHeight="1" x14ac:dyDescent="0.25"/>
    <row r="67" ht="15" customHeight="1" x14ac:dyDescent="0.25"/>
  </sheetData>
  <sheetProtection password="CC33" sheet="1" autoFilter="0" pivotTables="0"/>
  <mergeCells count="57">
    <mergeCell ref="O17:O18"/>
    <mergeCell ref="P17:P18"/>
    <mergeCell ref="C19:E20"/>
    <mergeCell ref="T19:T20"/>
    <mergeCell ref="V19:V20"/>
    <mergeCell ref="J17:J18"/>
    <mergeCell ref="K17:K18"/>
    <mergeCell ref="L17:L18"/>
    <mergeCell ref="M17:M18"/>
    <mergeCell ref="N17:N18"/>
    <mergeCell ref="C17:E18"/>
    <mergeCell ref="F17:F18"/>
    <mergeCell ref="G17:G18"/>
    <mergeCell ref="H17:H18"/>
    <mergeCell ref="I17:I18"/>
    <mergeCell ref="X19:X20"/>
    <mergeCell ref="Z19:Z20"/>
    <mergeCell ref="Q17:Q18"/>
    <mergeCell ref="R17:R18"/>
    <mergeCell ref="S17:S18"/>
    <mergeCell ref="T17:T18"/>
    <mergeCell ref="U17:U18"/>
    <mergeCell ref="W17:W18"/>
    <mergeCell ref="X17:X18"/>
    <mergeCell ref="Y17:Y18"/>
    <mergeCell ref="Z17:Z18"/>
    <mergeCell ref="V17:V18"/>
    <mergeCell ref="C23:E24"/>
    <mergeCell ref="T23:T24"/>
    <mergeCell ref="V23:V24"/>
    <mergeCell ref="X23:X24"/>
    <mergeCell ref="Z23:Z24"/>
    <mergeCell ref="C21:E22"/>
    <mergeCell ref="T21:T22"/>
    <mergeCell ref="V21:V22"/>
    <mergeCell ref="X21:X22"/>
    <mergeCell ref="Z21:Z22"/>
    <mergeCell ref="V29:V30"/>
    <mergeCell ref="X29:X30"/>
    <mergeCell ref="Z29:Z30"/>
    <mergeCell ref="C31:F31"/>
    <mergeCell ref="C25:E26"/>
    <mergeCell ref="T25:T26"/>
    <mergeCell ref="V25:V26"/>
    <mergeCell ref="X25:X26"/>
    <mergeCell ref="Z25:Z26"/>
    <mergeCell ref="C27:E28"/>
    <mergeCell ref="T29:T30"/>
    <mergeCell ref="T27:T28"/>
    <mergeCell ref="V27:V28"/>
    <mergeCell ref="X27:X28"/>
    <mergeCell ref="Z27:Z28"/>
    <mergeCell ref="C32:F32"/>
    <mergeCell ref="C33:F33"/>
    <mergeCell ref="D36:G36"/>
    <mergeCell ref="C46:E46"/>
    <mergeCell ref="C29:E30"/>
  </mergeCells>
  <conditionalFormatting sqref="F19:F30">
    <cfRule type="containsText" dxfId="7" priority="1" stopIfTrue="1" operator="containsText" text="E">
      <formula>NOT(ISERROR(SEARCH("E",F19)))</formula>
    </cfRule>
    <cfRule type="cellIs" dxfId="6" priority="2" stopIfTrue="1" operator="equal">
      <formula>"P"</formula>
    </cfRule>
    <cfRule type="cellIs" dxfId="5" priority="3" stopIfTrue="1" operator="greaterThan">
      <formula>"E"</formula>
    </cfRule>
    <cfRule type="containsText" dxfId="4" priority="4" stopIfTrue="1" operator="containsText" text="P">
      <formula>NOT(ISERROR(SEARCH("P",F19)))</formula>
    </cfRule>
  </conditionalFormatting>
  <pageMargins left="0.51181102362204722" right="0.51181102362204722" top="0.74803149606299213" bottom="0.74803149606299213"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74459-157D-414C-B92C-AF002AA475A4}">
  <dimension ref="C1:AC95"/>
  <sheetViews>
    <sheetView showGridLines="0" tabSelected="1" zoomScale="90" zoomScaleNormal="90" workbookViewId="0">
      <selection sqref="A1:XFD1048576"/>
    </sheetView>
  </sheetViews>
  <sheetFormatPr baseColWidth="10" defaultColWidth="9.140625" defaultRowHeight="15" x14ac:dyDescent="0.25"/>
  <cols>
    <col min="1" max="2" width="3.5703125" customWidth="1"/>
    <col min="3" max="3" width="34" customWidth="1"/>
    <col min="4" max="4" width="12.42578125" customWidth="1"/>
    <col min="5" max="5" width="13.28515625" customWidth="1"/>
    <col min="6" max="6" width="13.42578125" customWidth="1"/>
    <col min="7" max="7" width="13.7109375" customWidth="1"/>
    <col min="8" max="8" width="14.5703125" customWidth="1"/>
    <col min="9" max="9" width="11.42578125" customWidth="1"/>
    <col min="10" max="10" width="15.42578125" customWidth="1"/>
    <col min="11" max="14" width="11.42578125" customWidth="1"/>
    <col min="15" max="15" width="13.5703125" customWidth="1"/>
    <col min="16" max="17" width="11.42578125" customWidth="1"/>
    <col min="18" max="18" width="15.28515625" customWidth="1"/>
    <col min="19" max="19" width="15.5703125" customWidth="1"/>
    <col min="20" max="20" width="16.85546875" customWidth="1"/>
    <col min="21" max="21" width="15.5703125" customWidth="1"/>
    <col min="22" max="22" width="17" customWidth="1"/>
    <col min="23" max="23" width="15.42578125" customWidth="1"/>
    <col min="24" max="24" width="17.5703125" customWidth="1"/>
    <col min="25" max="25" width="15.5703125" customWidth="1"/>
    <col min="26" max="26" width="17.28515625" customWidth="1"/>
    <col min="27" max="256" width="11.42578125" customWidth="1"/>
  </cols>
  <sheetData>
    <row r="1" spans="3:16" x14ac:dyDescent="0.25">
      <c r="F1">
        <v>25</v>
      </c>
      <c r="I1">
        <v>50</v>
      </c>
      <c r="L1">
        <v>75</v>
      </c>
    </row>
    <row r="2" spans="3:16" x14ac:dyDescent="0.25">
      <c r="C2" s="24" t="s">
        <v>552</v>
      </c>
      <c r="D2" s="25" t="s">
        <v>484</v>
      </c>
      <c r="E2" s="25" t="s">
        <v>485</v>
      </c>
      <c r="F2" s="25" t="s">
        <v>486</v>
      </c>
      <c r="G2" s="25" t="s">
        <v>487</v>
      </c>
      <c r="H2" s="25" t="s">
        <v>488</v>
      </c>
      <c r="I2" s="25" t="s">
        <v>489</v>
      </c>
      <c r="J2" s="25" t="s">
        <v>490</v>
      </c>
      <c r="K2" s="25" t="s">
        <v>491</v>
      </c>
      <c r="L2" s="25" t="s">
        <v>492</v>
      </c>
      <c r="M2" s="25" t="s">
        <v>493</v>
      </c>
      <c r="N2" s="25" t="s">
        <v>494</v>
      </c>
      <c r="O2" s="25" t="s">
        <v>495</v>
      </c>
      <c r="P2" s="73" t="s">
        <v>73</v>
      </c>
    </row>
    <row r="3" spans="3:16" x14ac:dyDescent="0.25">
      <c r="C3" s="23" t="s">
        <v>472</v>
      </c>
      <c r="D3" s="6">
        <f>'SG-SST'!O454</f>
        <v>68</v>
      </c>
      <c r="E3" s="6">
        <f>'SG-SST'!S454</f>
        <v>82</v>
      </c>
      <c r="F3" s="6">
        <f>'SG-SST'!W454</f>
        <v>101</v>
      </c>
      <c r="G3" s="6">
        <f>'SG-SST'!AB454</f>
        <v>106</v>
      </c>
      <c r="H3" s="6">
        <f>'SG-SST'!AF454</f>
        <v>70</v>
      </c>
      <c r="I3" s="6">
        <f>'SG-SST'!AJ454</f>
        <v>87</v>
      </c>
      <c r="J3" s="6">
        <f>'SG-SST'!AN454</f>
        <v>108</v>
      </c>
      <c r="K3" s="6">
        <f>'SG-SST'!AS454</f>
        <v>73</v>
      </c>
      <c r="L3" s="6">
        <f>'SG-SST'!AW454</f>
        <v>77</v>
      </c>
      <c r="M3" s="6">
        <f>'SG-SST'!BA454</f>
        <v>100</v>
      </c>
      <c r="N3" s="6">
        <f>'SG-SST'!BE454</f>
        <v>78</v>
      </c>
      <c r="O3" s="6">
        <f>'SG-SST'!BI454</f>
        <v>84</v>
      </c>
      <c r="P3" s="6">
        <f>SUM(D3:O3)</f>
        <v>1034</v>
      </c>
    </row>
    <row r="4" spans="3:16" x14ac:dyDescent="0.25">
      <c r="C4" s="23" t="s">
        <v>474</v>
      </c>
      <c r="D4" s="6">
        <f>'SG-SST'!O455</f>
        <v>0</v>
      </c>
      <c r="E4" s="6">
        <f>H33</f>
        <v>0</v>
      </c>
      <c r="F4" s="6">
        <f>'SG-SST'!W455</f>
        <v>0</v>
      </c>
      <c r="G4" s="6">
        <f>'SG-SST'!AB455</f>
        <v>0</v>
      </c>
      <c r="H4" s="6">
        <f>'SG-SST'!AF455</f>
        <v>0</v>
      </c>
      <c r="I4" s="6">
        <f>'SG-SST'!AJ455</f>
        <v>0</v>
      </c>
      <c r="J4" s="6">
        <f>'SG-SST'!AN455</f>
        <v>0</v>
      </c>
      <c r="K4" s="6">
        <f>'SG-SST'!AS455</f>
        <v>0</v>
      </c>
      <c r="L4" s="6">
        <f>'SG-SST'!AW455</f>
        <v>0</v>
      </c>
      <c r="M4" s="6">
        <f>'SG-SST'!BA455</f>
        <v>0</v>
      </c>
      <c r="N4" s="6">
        <f>'SG-SST'!BE455</f>
        <v>0</v>
      </c>
      <c r="O4" s="6">
        <f>'SG-SST'!BI455</f>
        <v>0</v>
      </c>
      <c r="P4" s="6">
        <f>SUM(D4:O4)</f>
        <v>0</v>
      </c>
    </row>
    <row r="5" spans="3:16" x14ac:dyDescent="0.25">
      <c r="C5" s="23" t="s">
        <v>10</v>
      </c>
      <c r="D5" s="33">
        <f t="shared" ref="D5:P5" si="0">D4/D3</f>
        <v>0</v>
      </c>
      <c r="E5" s="33">
        <f t="shared" si="0"/>
        <v>0</v>
      </c>
      <c r="F5" s="33">
        <f t="shared" si="0"/>
        <v>0</v>
      </c>
      <c r="G5" s="33">
        <f t="shared" si="0"/>
        <v>0</v>
      </c>
      <c r="H5" s="33">
        <f t="shared" si="0"/>
        <v>0</v>
      </c>
      <c r="I5" s="33">
        <f t="shared" si="0"/>
        <v>0</v>
      </c>
      <c r="J5" s="33">
        <f t="shared" si="0"/>
        <v>0</v>
      </c>
      <c r="K5" s="33">
        <f t="shared" si="0"/>
        <v>0</v>
      </c>
      <c r="L5" s="65">
        <f t="shared" si="0"/>
        <v>0</v>
      </c>
      <c r="M5" s="33">
        <f t="shared" si="0"/>
        <v>0</v>
      </c>
      <c r="N5" s="33">
        <f t="shared" si="0"/>
        <v>0</v>
      </c>
      <c r="O5" s="33">
        <f t="shared" si="0"/>
        <v>0</v>
      </c>
      <c r="P5" s="33">
        <f t="shared" si="0"/>
        <v>0</v>
      </c>
    </row>
    <row r="6" spans="3:16" x14ac:dyDescent="0.25">
      <c r="C6" s="43" t="s">
        <v>525</v>
      </c>
      <c r="D6" s="74">
        <v>0.95</v>
      </c>
      <c r="E6" s="74">
        <v>0.95</v>
      </c>
      <c r="F6" s="74">
        <v>0.95</v>
      </c>
      <c r="G6" s="74">
        <v>0.95</v>
      </c>
      <c r="H6" s="74">
        <v>0.95</v>
      </c>
      <c r="I6" s="74">
        <v>0.95</v>
      </c>
      <c r="J6" s="74">
        <v>0.95</v>
      </c>
      <c r="K6" s="74">
        <v>0.95</v>
      </c>
      <c r="L6" s="74">
        <v>0.95</v>
      </c>
      <c r="M6" s="74">
        <v>0.95</v>
      </c>
      <c r="N6" s="74">
        <v>0.95</v>
      </c>
      <c r="O6" s="74">
        <v>0.95</v>
      </c>
      <c r="P6" s="74">
        <v>0.95</v>
      </c>
    </row>
    <row r="7" spans="3:16" x14ac:dyDescent="0.25">
      <c r="C7" s="43"/>
      <c r="D7" s="75"/>
      <c r="E7" s="75"/>
      <c r="F7" s="75"/>
      <c r="G7" s="75"/>
      <c r="H7" s="75"/>
      <c r="I7" s="75"/>
      <c r="J7" s="75"/>
      <c r="K7" s="75"/>
      <c r="L7" s="75"/>
      <c r="M7" s="75"/>
      <c r="N7" s="75"/>
      <c r="O7" s="75"/>
      <c r="P7" s="75"/>
    </row>
    <row r="8" spans="3:16" ht="15.75" customHeight="1" x14ac:dyDescent="0.25"/>
    <row r="9" spans="3:16" ht="33" customHeight="1" x14ac:dyDescent="0.25"/>
    <row r="10" spans="3:16" ht="33" customHeight="1" x14ac:dyDescent="0.25"/>
    <row r="11" spans="3:16" ht="33" customHeight="1" x14ac:dyDescent="0.25"/>
    <row r="12" spans="3:16" ht="33" customHeight="1" x14ac:dyDescent="0.25"/>
    <row r="13" spans="3:16" ht="15.75" customHeight="1" x14ac:dyDescent="0.25"/>
    <row r="14" spans="3:16" ht="24.75" customHeight="1" x14ac:dyDescent="0.25"/>
    <row r="15" spans="3:16" ht="52.5" customHeight="1" x14ac:dyDescent="0.25"/>
    <row r="16" spans="3:16" ht="52.5" customHeight="1" x14ac:dyDescent="0.25"/>
    <row r="17" spans="3:26" ht="52.5" customHeight="1" x14ac:dyDescent="0.25"/>
    <row r="18" spans="3:26" ht="34.5" customHeight="1" x14ac:dyDescent="0.25">
      <c r="C18" s="839" t="s">
        <v>526</v>
      </c>
      <c r="D18" s="839"/>
      <c r="E18" s="839"/>
      <c r="F18" s="838" t="s">
        <v>527</v>
      </c>
      <c r="G18" s="838" t="s">
        <v>16</v>
      </c>
      <c r="H18" s="838" t="s">
        <v>485</v>
      </c>
      <c r="I18" s="836" t="s">
        <v>486</v>
      </c>
      <c r="J18" s="836" t="s">
        <v>487</v>
      </c>
      <c r="K18" s="836" t="s">
        <v>488</v>
      </c>
      <c r="L18" s="836" t="s">
        <v>489</v>
      </c>
      <c r="M18" s="836" t="s">
        <v>490</v>
      </c>
      <c r="N18" s="836" t="s">
        <v>491</v>
      </c>
      <c r="O18" s="836" t="s">
        <v>492</v>
      </c>
      <c r="P18" s="836" t="s">
        <v>493</v>
      </c>
      <c r="Q18" s="836" t="s">
        <v>494</v>
      </c>
      <c r="R18" s="844" t="s">
        <v>495</v>
      </c>
      <c r="S18" s="846"/>
      <c r="T18" s="846"/>
      <c r="U18" s="846"/>
      <c r="V18" s="849" t="s">
        <v>529</v>
      </c>
      <c r="W18" s="847" t="s">
        <v>531</v>
      </c>
      <c r="X18" s="847" t="s">
        <v>529</v>
      </c>
      <c r="Y18" s="847" t="s">
        <v>532</v>
      </c>
      <c r="Z18" s="847" t="s">
        <v>529</v>
      </c>
    </row>
    <row r="19" spans="3:26" ht="34.5" customHeight="1" x14ac:dyDescent="0.25">
      <c r="C19" s="839"/>
      <c r="D19" s="839"/>
      <c r="E19" s="839"/>
      <c r="F19" s="838"/>
      <c r="G19" s="838"/>
      <c r="H19" s="838"/>
      <c r="I19" s="837"/>
      <c r="J19" s="837"/>
      <c r="K19" s="837"/>
      <c r="L19" s="837"/>
      <c r="M19" s="837"/>
      <c r="N19" s="837"/>
      <c r="O19" s="837"/>
      <c r="P19" s="837"/>
      <c r="Q19" s="837"/>
      <c r="R19" s="845"/>
      <c r="S19" s="846"/>
      <c r="T19" s="846"/>
      <c r="U19" s="846"/>
      <c r="V19" s="850"/>
      <c r="W19" s="848"/>
      <c r="X19" s="848"/>
      <c r="Y19" s="848"/>
      <c r="Z19" s="848"/>
    </row>
    <row r="20" spans="3:26" ht="15.75" customHeight="1" x14ac:dyDescent="0.25">
      <c r="C20" s="826" t="s">
        <v>533</v>
      </c>
      <c r="D20" s="826"/>
      <c r="E20" s="826"/>
      <c r="F20" s="42" t="s">
        <v>76</v>
      </c>
      <c r="G20" s="42">
        <f>SUM('SG-SST'!O8:R8)</f>
        <v>7</v>
      </c>
      <c r="H20" s="42">
        <f>SUM('SG-SST'!S8:V8)</f>
        <v>6</v>
      </c>
      <c r="I20" s="42">
        <f>SUM('SG-SST'!W8:AA8)</f>
        <v>11</v>
      </c>
      <c r="J20" s="42">
        <f>SUM('SG-SST'!AB8:AE8)</f>
        <v>14</v>
      </c>
      <c r="K20" s="42">
        <f>SUM('SG-SST'!AF8:AI8)</f>
        <v>5</v>
      </c>
      <c r="L20" s="42">
        <f>SUM('SG-SST'!AJ8:AM8)</f>
        <v>12</v>
      </c>
      <c r="M20" s="42">
        <f>SUM('SG-SST'!AN8:AR8)</f>
        <v>8</v>
      </c>
      <c r="N20" s="42">
        <f>SUM('SG-SST'!AS8:AV8)</f>
        <v>7</v>
      </c>
      <c r="O20" s="42">
        <f>SUM('SG-SST'!AW8:AZ8)</f>
        <v>8</v>
      </c>
      <c r="P20" s="42">
        <f>SUM('SG-SST'!BA8:BD8)</f>
        <v>7</v>
      </c>
      <c r="Q20" s="42">
        <f>SUM('SG-SST'!BE8:BH8)</f>
        <v>7</v>
      </c>
      <c r="R20" s="93">
        <f>SUM('SG-SST'!BI8:BL8)</f>
        <v>14</v>
      </c>
      <c r="S20" s="96"/>
      <c r="T20" s="841"/>
      <c r="U20" s="96"/>
      <c r="V20" s="842">
        <f>(J21+K21+L21)/(J20+K20+L20)</f>
        <v>0</v>
      </c>
      <c r="W20" s="42">
        <f>O20+M20+N20</f>
        <v>23</v>
      </c>
      <c r="X20" s="827">
        <f>(O21+M21+N21)/(O20+M20+N20)</f>
        <v>0</v>
      </c>
      <c r="Y20" s="42">
        <f t="shared" ref="Y20:Y31" si="1">Q20+R20+P20</f>
        <v>28</v>
      </c>
      <c r="Z20" s="827">
        <f>(R21+Q21+P21)/(R20+Q20+P20)</f>
        <v>0</v>
      </c>
    </row>
    <row r="21" spans="3:26" ht="15" customHeight="1" x14ac:dyDescent="0.25">
      <c r="C21" s="826"/>
      <c r="D21" s="826"/>
      <c r="E21" s="826"/>
      <c r="F21" s="42" t="s">
        <v>80</v>
      </c>
      <c r="G21" s="42">
        <f>SUM('SG-SST'!O9:R9)</f>
        <v>0</v>
      </c>
      <c r="H21" s="42">
        <f>SUM('SG-SST'!S9:V9)</f>
        <v>0</v>
      </c>
      <c r="I21" s="42">
        <f>SUM('SG-SST'!W9:AA9)</f>
        <v>0</v>
      </c>
      <c r="J21" s="42">
        <f>SUM('SG-SST'!AB9:AE9)</f>
        <v>0</v>
      </c>
      <c r="K21" s="42">
        <f>SUM('SG-SST'!AF9:AI9)</f>
        <v>0</v>
      </c>
      <c r="L21" s="42">
        <f>SUM('SG-SST'!AJ9:AM9)</f>
        <v>0</v>
      </c>
      <c r="M21" s="42">
        <f>SUM('SG-SST'!AN9:AR9)</f>
        <v>0</v>
      </c>
      <c r="N21" s="42">
        <f>SUM('SG-SST'!AS9:AV9)</f>
        <v>0</v>
      </c>
      <c r="O21" s="42">
        <f>SUM('SG-SST'!AW9:AZ9)</f>
        <v>0</v>
      </c>
      <c r="P21" s="42">
        <f>SUM('SG-SST'!BA9:BD9)</f>
        <v>0</v>
      </c>
      <c r="Q21" s="42">
        <f>SUM('SG-SST'!BE9:BH9)</f>
        <v>0</v>
      </c>
      <c r="R21" s="93">
        <f>SUM('SG-SST'!BI9:BL9)</f>
        <v>0</v>
      </c>
      <c r="S21" s="97"/>
      <c r="T21" s="841"/>
      <c r="U21" s="97"/>
      <c r="V21" s="843"/>
      <c r="W21" s="48">
        <f t="shared" ref="W21:W31" si="2">O21+M21+N21</f>
        <v>0</v>
      </c>
      <c r="X21" s="828"/>
      <c r="Y21" s="48">
        <f t="shared" si="1"/>
        <v>0</v>
      </c>
      <c r="Z21" s="828"/>
    </row>
    <row r="22" spans="3:26" ht="15" customHeight="1" x14ac:dyDescent="0.25">
      <c r="C22" s="826" t="s">
        <v>534</v>
      </c>
      <c r="D22" s="826"/>
      <c r="E22" s="826"/>
      <c r="F22" s="41" t="s">
        <v>76</v>
      </c>
      <c r="G22" s="42">
        <f>SUM('SG-SST'!O98:R98)</f>
        <v>23</v>
      </c>
      <c r="H22" s="42">
        <f>SUM('SG-SST'!S98:V98)</f>
        <v>25</v>
      </c>
      <c r="I22" s="42">
        <f>SUM('SG-SST'!W10:AA10)</f>
        <v>4</v>
      </c>
      <c r="J22" s="42">
        <f>SUM('SG-SST'!AB98:AE98)</f>
        <v>32</v>
      </c>
      <c r="K22" s="42">
        <f>SUM('SG-SST'!AF98:AI98)</f>
        <v>20</v>
      </c>
      <c r="L22" s="42">
        <f>SUM('SG-SST'!AJ98:AM98)</f>
        <v>23</v>
      </c>
      <c r="M22" s="42">
        <f>SUM('SG-SST'!AN98:AR98)</f>
        <v>29</v>
      </c>
      <c r="N22" s="42">
        <f>SUM('SG-SST'!AS98:AV98)</f>
        <v>24</v>
      </c>
      <c r="O22" s="42">
        <f>SUM('SG-SST'!AW98:AZ98)</f>
        <v>24</v>
      </c>
      <c r="P22" s="42">
        <f>SUM('SG-SST'!BA98:BD98)</f>
        <v>38</v>
      </c>
      <c r="Q22" s="42">
        <f>SUM('SG-SST'!BE98:BH98)</f>
        <v>28</v>
      </c>
      <c r="R22" s="93">
        <f>SUM('SG-SST'!BI98:BL98)</f>
        <v>24</v>
      </c>
      <c r="S22" s="96"/>
      <c r="T22" s="841"/>
      <c r="U22" s="96"/>
      <c r="V22" s="842">
        <f>(J23+K23+L23)/(J22+K22+L22)</f>
        <v>0</v>
      </c>
      <c r="W22" s="42">
        <f t="shared" si="2"/>
        <v>77</v>
      </c>
      <c r="X22" s="827">
        <f>(O23+M23+N23)/(O22+M22+N22)</f>
        <v>0</v>
      </c>
      <c r="Y22" s="42">
        <f t="shared" si="1"/>
        <v>90</v>
      </c>
      <c r="Z22" s="827">
        <f>(R23+Q23+P23)/(R22+Q22+P22)</f>
        <v>0</v>
      </c>
    </row>
    <row r="23" spans="3:26" ht="15.75" customHeight="1" x14ac:dyDescent="0.25">
      <c r="C23" s="826"/>
      <c r="D23" s="826"/>
      <c r="E23" s="826"/>
      <c r="F23" s="41" t="s">
        <v>80</v>
      </c>
      <c r="G23" s="42">
        <f>SUM('SG-SST'!O99:R99)</f>
        <v>0</v>
      </c>
      <c r="H23" s="42">
        <f>SUM('SG-SST'!S99:V99)</f>
        <v>0</v>
      </c>
      <c r="I23" s="42">
        <f>SUM('SG-SST'!W11:AA11)</f>
        <v>0</v>
      </c>
      <c r="J23" s="42">
        <f>SUM('SG-SST'!AB99:AE99)</f>
        <v>0</v>
      </c>
      <c r="K23" s="42">
        <f>SUM('SG-SST'!AF99:AI99)</f>
        <v>0</v>
      </c>
      <c r="L23" s="42">
        <f>SUM('SG-SST'!AJ99:AM99)</f>
        <v>0</v>
      </c>
      <c r="M23" s="42">
        <f>SUM('SG-SST'!AN99:AR99)</f>
        <v>0</v>
      </c>
      <c r="N23" s="42">
        <f>SUM('SG-SST'!AS99:AV99)</f>
        <v>0</v>
      </c>
      <c r="O23" s="42">
        <f>SUM('SG-SST'!AW99:AZ99)</f>
        <v>0</v>
      </c>
      <c r="P23" s="42">
        <f>SUM('SG-SST'!BA99:BD99)</f>
        <v>0</v>
      </c>
      <c r="Q23" s="42">
        <f>SUM('SG-SST'!BE99:BH99)</f>
        <v>0</v>
      </c>
      <c r="R23" s="93">
        <f>SUM('SG-SST'!BI99:BL99)</f>
        <v>0</v>
      </c>
      <c r="S23" s="97"/>
      <c r="T23" s="841"/>
      <c r="U23" s="97"/>
      <c r="V23" s="843"/>
      <c r="W23" s="48">
        <f t="shared" si="2"/>
        <v>0</v>
      </c>
      <c r="X23" s="828"/>
      <c r="Y23" s="48">
        <f t="shared" si="1"/>
        <v>0</v>
      </c>
      <c r="Z23" s="828"/>
    </row>
    <row r="24" spans="3:26" ht="15.75" customHeight="1" x14ac:dyDescent="0.25">
      <c r="C24" s="826" t="s">
        <v>535</v>
      </c>
      <c r="D24" s="826"/>
      <c r="E24" s="826"/>
      <c r="F24" s="41" t="s">
        <v>76</v>
      </c>
      <c r="G24" s="42">
        <f>SUM('SG-SST'!O250:R250)</f>
        <v>28</v>
      </c>
      <c r="H24" s="42">
        <f>SUM('SG-SST'!S250:V250)</f>
        <v>36</v>
      </c>
      <c r="I24" s="42">
        <f>SUM('SG-SST'!W250:AA250)</f>
        <v>36</v>
      </c>
      <c r="J24" s="42">
        <f>SUM('SG-SST'!AB250:AE250)</f>
        <v>44</v>
      </c>
      <c r="K24" s="42">
        <f>SUM('SG-SST'!AF250:AI250)</f>
        <v>31</v>
      </c>
      <c r="L24" s="42">
        <f>SUM('SG-SST'!AJ250:AM250)</f>
        <v>37</v>
      </c>
      <c r="M24" s="42">
        <f>SUM('SG-SST'!AN250:AR250)</f>
        <v>54</v>
      </c>
      <c r="N24" s="42">
        <f>SUM('SG-SST'!AS250:AV250)</f>
        <v>29</v>
      </c>
      <c r="O24" s="42">
        <f>SUM('SG-SST'!AW250:AZ250)</f>
        <v>31</v>
      </c>
      <c r="P24" s="42">
        <f>SUM('SG-SST'!BA250:BD250)</f>
        <v>41</v>
      </c>
      <c r="Q24" s="42">
        <f>SUM('SG-SST'!BE250:BH250)</f>
        <v>29</v>
      </c>
      <c r="R24" s="93">
        <f>SUM('SG-SST'!BI250:BL250)</f>
        <v>28</v>
      </c>
      <c r="S24" s="96"/>
      <c r="T24" s="841"/>
      <c r="U24" s="96"/>
      <c r="V24" s="842">
        <f>(J25+K25+L25)/(J24+K24+L24)</f>
        <v>0</v>
      </c>
      <c r="W24" s="42">
        <f t="shared" si="2"/>
        <v>114</v>
      </c>
      <c r="X24" s="827">
        <f>(O25+M25+N25)/(O24+M24+N24)</f>
        <v>0</v>
      </c>
      <c r="Y24" s="42">
        <f t="shared" si="1"/>
        <v>98</v>
      </c>
      <c r="Z24" s="827">
        <f>(Q25+R25+P25)/(Q24+R24+P24)</f>
        <v>0</v>
      </c>
    </row>
    <row r="25" spans="3:26" ht="15.75" customHeight="1" x14ac:dyDescent="0.25">
      <c r="C25" s="826"/>
      <c r="D25" s="826"/>
      <c r="E25" s="826"/>
      <c r="F25" s="41" t="s">
        <v>80</v>
      </c>
      <c r="G25" s="42">
        <f>SUM('SG-SST'!O251:R251)</f>
        <v>0</v>
      </c>
      <c r="H25" s="42">
        <f>SUM('SG-SST'!S251:V251)</f>
        <v>0</v>
      </c>
      <c r="I25" s="42">
        <f>SUM('SG-SST'!W251:AA251)</f>
        <v>0</v>
      </c>
      <c r="J25" s="42">
        <f>SUM('SG-SST'!AB251:AE251)</f>
        <v>0</v>
      </c>
      <c r="K25" s="42">
        <f>SUM('SG-SST'!AF251:AI251)</f>
        <v>0</v>
      </c>
      <c r="L25" s="42">
        <f>SUM('SG-SST'!AJ251:AM251)</f>
        <v>0</v>
      </c>
      <c r="M25" s="42">
        <f>SUM('SG-SST'!AN251:AR251)</f>
        <v>0</v>
      </c>
      <c r="N25" s="42">
        <f>SUM('SG-SST'!AS251:AV251)</f>
        <v>0</v>
      </c>
      <c r="O25" s="42">
        <f>SUM('SG-SST'!AW251:AZ251)</f>
        <v>0</v>
      </c>
      <c r="P25" s="42">
        <f>SUM('SG-SST'!BA251:BD251)</f>
        <v>0</v>
      </c>
      <c r="Q25" s="42">
        <f>SUM('SG-SST'!BE251:BH251)</f>
        <v>0</v>
      </c>
      <c r="R25" s="93">
        <f>SUM('SG-SST'!BI251:BL251)</f>
        <v>0</v>
      </c>
      <c r="S25" s="97"/>
      <c r="T25" s="841"/>
      <c r="U25" s="97"/>
      <c r="V25" s="843"/>
      <c r="W25" s="48">
        <f t="shared" si="2"/>
        <v>0</v>
      </c>
      <c r="X25" s="828"/>
      <c r="Y25" s="48">
        <f>Q25+R25+P25</f>
        <v>0</v>
      </c>
      <c r="Z25" s="828"/>
    </row>
    <row r="26" spans="3:26" ht="15.75" customHeight="1" x14ac:dyDescent="0.25">
      <c r="C26" s="826" t="s">
        <v>520</v>
      </c>
      <c r="D26" s="826"/>
      <c r="E26" s="826"/>
      <c r="F26" s="41" t="s">
        <v>76</v>
      </c>
      <c r="G26" s="42">
        <f>SUM('SG-SST'!O382:R382)</f>
        <v>8</v>
      </c>
      <c r="H26" s="42">
        <f>SUM('SG-SST'!S382:V382)</f>
        <v>14</v>
      </c>
      <c r="I26" s="42">
        <f>SUM('SG-SST'!W382:AA382)</f>
        <v>19</v>
      </c>
      <c r="J26" s="42">
        <f>SUM('SG-SST'!AB382:AE382)</f>
        <v>12</v>
      </c>
      <c r="K26" s="42">
        <f>SUM('SG-SST'!AF382:AI382)</f>
        <v>13</v>
      </c>
      <c r="L26" s="42">
        <f>SUM('SG-SST'!AJ382:AM382)</f>
        <v>14</v>
      </c>
      <c r="M26" s="42">
        <f>SUM('SG-SST'!AN382:AR382)</f>
        <v>12</v>
      </c>
      <c r="N26" s="42">
        <f>SUM('SG-SST'!AS382:AV382)</f>
        <v>12</v>
      </c>
      <c r="O26" s="42">
        <f>SUM('SG-SST'!AW382:AZ382)</f>
        <v>13</v>
      </c>
      <c r="P26" s="42">
        <f>SUM('SG-SST'!BA382:BD382)</f>
        <v>10</v>
      </c>
      <c r="Q26" s="42">
        <f>SUM('SG-SST'!BE382:BH382)</f>
        <v>13</v>
      </c>
      <c r="R26" s="93">
        <f>SUM('SG-SST'!BI382:BL382)</f>
        <v>11</v>
      </c>
      <c r="S26" s="96"/>
      <c r="T26" s="841"/>
      <c r="U26" s="96"/>
      <c r="V26" s="842">
        <f>(J27+K27+L27)/(J26+K26+L26)</f>
        <v>0</v>
      </c>
      <c r="W26" s="42">
        <f t="shared" si="2"/>
        <v>37</v>
      </c>
      <c r="X26" s="827">
        <f>(O27+M27+N27)/(O26+M26+N26)</f>
        <v>0</v>
      </c>
      <c r="Y26" s="42">
        <f>Q26+R26+P26</f>
        <v>34</v>
      </c>
      <c r="Z26" s="827">
        <f>(Q27+R27+P27)/(Q26+R26+P26)</f>
        <v>0</v>
      </c>
    </row>
    <row r="27" spans="3:26" ht="15" customHeight="1" x14ac:dyDescent="0.25">
      <c r="C27" s="826"/>
      <c r="D27" s="826"/>
      <c r="E27" s="826"/>
      <c r="F27" s="41" t="s">
        <v>80</v>
      </c>
      <c r="G27" s="42">
        <f>SUM('SG-SST'!O383:R383)</f>
        <v>0</v>
      </c>
      <c r="H27" s="42">
        <f>SUM('SG-SST'!S383:V383)</f>
        <v>0</v>
      </c>
      <c r="I27" s="42">
        <f>SUM('SG-SST'!W383:AA383)</f>
        <v>0</v>
      </c>
      <c r="J27" s="42">
        <f>SUM('SG-SST'!AB383:AE383)</f>
        <v>0</v>
      </c>
      <c r="K27" s="42">
        <f>SUM('SG-SST'!AF383:AI383)</f>
        <v>0</v>
      </c>
      <c r="L27" s="42">
        <f>SUM('SG-SST'!AJ383:AM383)</f>
        <v>0</v>
      </c>
      <c r="M27" s="42">
        <f>SUM('SG-SST'!AN383:AR383)</f>
        <v>0</v>
      </c>
      <c r="N27" s="42">
        <f>SUM('SG-SST'!AS383:AV383)</f>
        <v>0</v>
      </c>
      <c r="O27" s="42">
        <f>SUM('SG-SST'!AW383:AZ383)</f>
        <v>0</v>
      </c>
      <c r="P27" s="42">
        <f>SUM('SG-SST'!BA383:BD383)</f>
        <v>0</v>
      </c>
      <c r="Q27" s="42">
        <f>SUM('SG-SST'!BE383:BH383)</f>
        <v>0</v>
      </c>
      <c r="R27" s="93">
        <f>SUM('SG-SST'!BI383:BL383)</f>
        <v>0</v>
      </c>
      <c r="S27" s="97"/>
      <c r="T27" s="841"/>
      <c r="U27" s="97"/>
      <c r="V27" s="843"/>
      <c r="W27" s="48">
        <f t="shared" si="2"/>
        <v>0</v>
      </c>
      <c r="X27" s="828"/>
      <c r="Y27" s="48">
        <f t="shared" si="1"/>
        <v>0</v>
      </c>
      <c r="Z27" s="828"/>
    </row>
    <row r="28" spans="3:26" ht="15" customHeight="1" x14ac:dyDescent="0.25">
      <c r="C28" s="830" t="s">
        <v>449</v>
      </c>
      <c r="D28" s="831"/>
      <c r="E28" s="832"/>
      <c r="F28" s="41" t="s">
        <v>76</v>
      </c>
      <c r="G28" s="42">
        <f>SUM('SG-SST'!O434:R434)</f>
        <v>1</v>
      </c>
      <c r="H28" s="42">
        <f>SUM('SG-SST'!S434:V434)</f>
        <v>1</v>
      </c>
      <c r="I28" s="42">
        <f>SUM('SG-SST'!W434:AA434)</f>
        <v>0</v>
      </c>
      <c r="J28" s="42">
        <f>SUM('SG-SST'!AB434:AE434)</f>
        <v>1</v>
      </c>
      <c r="K28" s="42">
        <f>SUM('SG-SST'!AF434:AI434)</f>
        <v>1</v>
      </c>
      <c r="L28" s="42">
        <f>SUM('SG-SST'!AJ434:AM434)</f>
        <v>1</v>
      </c>
      <c r="M28" s="42">
        <f>SUM('SG-SST'!AN434:AR434)</f>
        <v>1</v>
      </c>
      <c r="N28" s="42">
        <f>SUM('SG-SST'!AS434:AV434)</f>
        <v>1</v>
      </c>
      <c r="O28" s="42">
        <f>SUM('SG-SST'!AW434:AZ434)</f>
        <v>1</v>
      </c>
      <c r="P28" s="42">
        <f>SUM('SG-SST'!BA434:BD434)</f>
        <v>1</v>
      </c>
      <c r="Q28" s="42">
        <f>SUM('SG-SST'!BE434:BH434)</f>
        <v>1</v>
      </c>
      <c r="R28" s="93">
        <f>SUM('SG-SST'!BI434:BL434)</f>
        <v>4</v>
      </c>
      <c r="S28" s="96"/>
      <c r="T28" s="841"/>
      <c r="U28" s="96"/>
      <c r="V28" s="842">
        <f>(J29+K29+L29)/(J28+K28+L28)</f>
        <v>0</v>
      </c>
      <c r="W28" s="42">
        <f t="shared" si="2"/>
        <v>3</v>
      </c>
      <c r="X28" s="827">
        <f>(O29+M29+N29)/(O28+M28+N28)</f>
        <v>0</v>
      </c>
      <c r="Y28" s="42">
        <f t="shared" si="1"/>
        <v>6</v>
      </c>
      <c r="Z28" s="827">
        <f>(Q29+R29+P29)/(Q28+R28+P28)</f>
        <v>0</v>
      </c>
    </row>
    <row r="29" spans="3:26" ht="15" customHeight="1" x14ac:dyDescent="0.25">
      <c r="C29" s="833"/>
      <c r="D29" s="834"/>
      <c r="E29" s="835"/>
      <c r="F29" s="41" t="s">
        <v>80</v>
      </c>
      <c r="G29" s="42">
        <f>SUM('SG-SST'!O435:R435)</f>
        <v>0</v>
      </c>
      <c r="H29" s="42">
        <f>SUM('SG-SST'!S435:V435)</f>
        <v>0</v>
      </c>
      <c r="I29" s="42">
        <f>SUM('SG-SST'!W435:AA435)</f>
        <v>0</v>
      </c>
      <c r="J29" s="42">
        <f>SUM('SG-SST'!AB435:AE435)</f>
        <v>0</v>
      </c>
      <c r="K29" s="42">
        <f>SUM('SG-SST'!AF435:AI435)</f>
        <v>0</v>
      </c>
      <c r="L29" s="42">
        <f>SUM('SG-SST'!AJ435:AM435)</f>
        <v>0</v>
      </c>
      <c r="M29" s="42">
        <f>SUM('SG-SST'!AN435:AR435)</f>
        <v>0</v>
      </c>
      <c r="N29" s="42">
        <f>SUM('SG-SST'!AS435:AV435)</f>
        <v>0</v>
      </c>
      <c r="O29" s="42">
        <f>SUM('SG-SST'!AW435:AZ435)</f>
        <v>0</v>
      </c>
      <c r="P29" s="42">
        <f>SUM('SG-SST'!BA435:BD435)</f>
        <v>0</v>
      </c>
      <c r="Q29" s="42">
        <f>SUM('SG-SST'!BE435:BH435)</f>
        <v>0</v>
      </c>
      <c r="R29" s="93">
        <f>SUM('SG-SST'!BI435:BL435)</f>
        <v>0</v>
      </c>
      <c r="S29" s="97"/>
      <c r="T29" s="841"/>
      <c r="U29" s="97"/>
      <c r="V29" s="843"/>
      <c r="W29" s="48">
        <f t="shared" si="2"/>
        <v>0</v>
      </c>
      <c r="X29" s="828"/>
      <c r="Y29" s="48">
        <f t="shared" si="1"/>
        <v>0</v>
      </c>
      <c r="Z29" s="828"/>
    </row>
    <row r="30" spans="3:26" ht="15" customHeight="1" x14ac:dyDescent="0.25">
      <c r="C30" s="826" t="s">
        <v>461</v>
      </c>
      <c r="D30" s="826"/>
      <c r="E30" s="826"/>
      <c r="F30" s="41" t="s">
        <v>76</v>
      </c>
      <c r="G30" s="42">
        <f>SUM('SG-SST'!O444:R444)</f>
        <v>1</v>
      </c>
      <c r="H30" s="42">
        <f>SUM('SG-SST'!S444:V444)</f>
        <v>0</v>
      </c>
      <c r="I30" s="42">
        <f>SUM('SG-SST'!W444:AA444)</f>
        <v>0</v>
      </c>
      <c r="J30" s="42">
        <f>SUM('SG-SST'!AB444:AE444)</f>
        <v>1</v>
      </c>
      <c r="K30" s="42">
        <f>SUM('SG-SST'!AF444:AI444)</f>
        <v>0</v>
      </c>
      <c r="L30" s="42">
        <f>SUM('SG-SST'!AJ444:AM444)</f>
        <v>0</v>
      </c>
      <c r="M30" s="42">
        <f>SUM('SG-SST'!AN444:AR444)</f>
        <v>1</v>
      </c>
      <c r="N30" s="42">
        <f>SUM('SG-SST'!AS444:AV444)</f>
        <v>0</v>
      </c>
      <c r="O30" s="42">
        <f>SUM('SG-SST'!AW444:AZ444)</f>
        <v>0</v>
      </c>
      <c r="P30" s="42">
        <f>SUM('SG-SST'!BA444:BD444)</f>
        <v>1</v>
      </c>
      <c r="Q30" s="42">
        <f>SUM('SG-SST'!BE444:BH444)</f>
        <v>0</v>
      </c>
      <c r="R30" s="93">
        <f>SUM('SG-SST'!BI444:BL444)</f>
        <v>1</v>
      </c>
      <c r="S30" s="96"/>
      <c r="T30" s="841"/>
      <c r="U30" s="96"/>
      <c r="V30" s="842">
        <f>(J33+H33+I33)/(J32+K32+L32)</f>
        <v>0</v>
      </c>
      <c r="W30" s="42">
        <f t="shared" si="2"/>
        <v>1</v>
      </c>
      <c r="X30" s="827">
        <f>(M33+N33+O33)/(M32+N32+O32)</f>
        <v>0</v>
      </c>
      <c r="Y30" s="42">
        <f t="shared" si="1"/>
        <v>2</v>
      </c>
      <c r="Z30" s="827">
        <f>(P33+Q33+R33)/(P32+Q32+R32)</f>
        <v>0</v>
      </c>
    </row>
    <row r="31" spans="3:26" ht="15" customHeight="1" x14ac:dyDescent="0.25">
      <c r="C31" s="826"/>
      <c r="D31" s="826"/>
      <c r="E31" s="826"/>
      <c r="F31" s="41" t="s">
        <v>80</v>
      </c>
      <c r="G31" s="42">
        <f>SUM('SG-SST'!O445:R445)</f>
        <v>0</v>
      </c>
      <c r="H31" s="42">
        <f>SUM('SG-SST'!S445:V445)</f>
        <v>0</v>
      </c>
      <c r="I31" s="42">
        <f>SUM('SG-SST'!W445:AA445)</f>
        <v>0</v>
      </c>
      <c r="J31" s="42">
        <f>SUM('SG-SST'!AB445:AE445)</f>
        <v>0</v>
      </c>
      <c r="K31" s="42">
        <f>SUM('SG-SST'!AF445:AI445)</f>
        <v>0</v>
      </c>
      <c r="L31" s="42">
        <f>SUM('SG-SST'!AJ445:AM445)</f>
        <v>0</v>
      </c>
      <c r="M31" s="42">
        <f>SUM('SG-SST'!AN445:AR445)</f>
        <v>0</v>
      </c>
      <c r="N31" s="42">
        <f>SUM('SG-SST'!AS445:AV445)</f>
        <v>0</v>
      </c>
      <c r="O31" s="42">
        <f>SUM('SG-SST'!AW445:AZ445)</f>
        <v>0</v>
      </c>
      <c r="P31" s="42">
        <f>SUM('SG-SST'!BA445:BD445)</f>
        <v>0</v>
      </c>
      <c r="Q31" s="42">
        <f>SUM('SG-SST'!BE445:BH445)</f>
        <v>0</v>
      </c>
      <c r="R31" s="93">
        <f>SUM('SG-SST'!BI445:BL445)</f>
        <v>0</v>
      </c>
      <c r="S31" s="97"/>
      <c r="T31" s="841"/>
      <c r="U31" s="97"/>
      <c r="V31" s="843"/>
      <c r="W31" s="48">
        <f t="shared" si="2"/>
        <v>0</v>
      </c>
      <c r="X31" s="828"/>
      <c r="Y31" s="48">
        <f t="shared" si="1"/>
        <v>0</v>
      </c>
      <c r="Z31" s="828"/>
    </row>
    <row r="32" spans="3:26" ht="15" customHeight="1" x14ac:dyDescent="0.25">
      <c r="C32" s="823" t="s">
        <v>472</v>
      </c>
      <c r="D32" s="823"/>
      <c r="E32" s="823"/>
      <c r="F32" s="823"/>
      <c r="G32" s="39">
        <f t="shared" ref="G32:R33" si="3">G20+G22+G24+G26+G28+G30</f>
        <v>68</v>
      </c>
      <c r="H32" s="39">
        <f t="shared" si="3"/>
        <v>82</v>
      </c>
      <c r="I32" s="39">
        <f t="shared" si="3"/>
        <v>70</v>
      </c>
      <c r="J32" s="39">
        <f t="shared" si="3"/>
        <v>104</v>
      </c>
      <c r="K32" s="39">
        <f t="shared" si="3"/>
        <v>70</v>
      </c>
      <c r="L32" s="39">
        <f t="shared" si="3"/>
        <v>87</v>
      </c>
      <c r="M32" s="39">
        <f t="shared" si="3"/>
        <v>105</v>
      </c>
      <c r="N32" s="39">
        <f t="shared" si="3"/>
        <v>73</v>
      </c>
      <c r="O32" s="39">
        <f t="shared" si="3"/>
        <v>77</v>
      </c>
      <c r="P32" s="39">
        <f t="shared" si="3"/>
        <v>98</v>
      </c>
      <c r="Q32" s="39">
        <f t="shared" si="3"/>
        <v>78</v>
      </c>
      <c r="R32" s="94">
        <f t="shared" si="3"/>
        <v>82</v>
      </c>
    </row>
    <row r="33" spans="3:18" ht="15" customHeight="1" x14ac:dyDescent="0.25">
      <c r="C33" s="823" t="s">
        <v>474</v>
      </c>
      <c r="D33" s="823"/>
      <c r="E33" s="823"/>
      <c r="F33" s="823"/>
      <c r="G33" s="39">
        <f t="shared" si="3"/>
        <v>0</v>
      </c>
      <c r="H33" s="39">
        <f t="shared" si="3"/>
        <v>0</v>
      </c>
      <c r="I33" s="39">
        <f t="shared" si="3"/>
        <v>0</v>
      </c>
      <c r="J33" s="39">
        <f t="shared" si="3"/>
        <v>0</v>
      </c>
      <c r="K33" s="39">
        <f t="shared" si="3"/>
        <v>0</v>
      </c>
      <c r="L33" s="39">
        <f t="shared" si="3"/>
        <v>0</v>
      </c>
      <c r="M33" s="39">
        <f t="shared" si="3"/>
        <v>0</v>
      </c>
      <c r="N33" s="39">
        <f t="shared" si="3"/>
        <v>0</v>
      </c>
      <c r="O33" s="39">
        <f t="shared" si="3"/>
        <v>0</v>
      </c>
      <c r="P33" s="39">
        <f t="shared" si="3"/>
        <v>0</v>
      </c>
      <c r="Q33" s="39">
        <f t="shared" si="3"/>
        <v>0</v>
      </c>
      <c r="R33" s="94">
        <f t="shared" si="3"/>
        <v>0</v>
      </c>
    </row>
    <row r="34" spans="3:18" ht="15" customHeight="1" x14ac:dyDescent="0.25">
      <c r="C34" s="823" t="s">
        <v>536</v>
      </c>
      <c r="D34" s="823"/>
      <c r="E34" s="823"/>
      <c r="F34" s="823"/>
      <c r="G34" s="38">
        <f t="shared" ref="G34:R34" si="4">G33/G32</f>
        <v>0</v>
      </c>
      <c r="H34" s="44">
        <f t="shared" si="4"/>
        <v>0</v>
      </c>
      <c r="I34" s="44">
        <f t="shared" si="4"/>
        <v>0</v>
      </c>
      <c r="J34" s="44">
        <f t="shared" si="4"/>
        <v>0</v>
      </c>
      <c r="K34" s="44">
        <f t="shared" si="4"/>
        <v>0</v>
      </c>
      <c r="L34" s="44">
        <f t="shared" si="4"/>
        <v>0</v>
      </c>
      <c r="M34" s="44">
        <f t="shared" si="4"/>
        <v>0</v>
      </c>
      <c r="N34" s="44">
        <f t="shared" si="4"/>
        <v>0</v>
      </c>
      <c r="O34" s="66">
        <f t="shared" si="4"/>
        <v>0</v>
      </c>
      <c r="P34" s="56">
        <f t="shared" si="4"/>
        <v>0</v>
      </c>
      <c r="Q34" s="66">
        <f t="shared" si="4"/>
        <v>0</v>
      </c>
      <c r="R34" s="95">
        <f t="shared" si="4"/>
        <v>0</v>
      </c>
    </row>
    <row r="35" spans="3:18" ht="15" customHeight="1" x14ac:dyDescent="0.25"/>
    <row r="36" spans="3:18" ht="15" customHeight="1" x14ac:dyDescent="0.25"/>
    <row r="37" spans="3:18" ht="15" customHeight="1" x14ac:dyDescent="0.25">
      <c r="D37" s="824" t="s">
        <v>537</v>
      </c>
      <c r="E37" s="824"/>
      <c r="F37" s="824"/>
      <c r="G37" s="824"/>
    </row>
    <row r="38" spans="3:18" ht="24.75" customHeight="1" x14ac:dyDescent="0.25">
      <c r="C38" s="47" t="s">
        <v>538</v>
      </c>
      <c r="D38" s="45" t="s">
        <v>539</v>
      </c>
      <c r="E38" s="45" t="s">
        <v>540</v>
      </c>
      <c r="F38" s="45" t="s">
        <v>541</v>
      </c>
      <c r="G38" s="45" t="s">
        <v>542</v>
      </c>
    </row>
    <row r="39" spans="3:18" ht="33" customHeight="1" x14ac:dyDescent="0.25">
      <c r="C39" s="46" t="s">
        <v>533</v>
      </c>
      <c r="D39" s="50">
        <f>T20</f>
        <v>0</v>
      </c>
      <c r="E39" s="50">
        <f>V20</f>
        <v>0</v>
      </c>
      <c r="F39" s="50">
        <f>X20</f>
        <v>0</v>
      </c>
      <c r="G39" s="50">
        <f>Z20</f>
        <v>0</v>
      </c>
    </row>
    <row r="40" spans="3:18" ht="33" customHeight="1" x14ac:dyDescent="0.25">
      <c r="C40" s="46" t="s">
        <v>534</v>
      </c>
      <c r="D40" s="50">
        <f>T22</f>
        <v>0</v>
      </c>
      <c r="E40" s="50">
        <f>V22</f>
        <v>0</v>
      </c>
      <c r="F40" s="50">
        <f>X22</f>
        <v>0</v>
      </c>
      <c r="G40" s="50">
        <f>Z22</f>
        <v>0</v>
      </c>
    </row>
    <row r="41" spans="3:18" ht="33" customHeight="1" x14ac:dyDescent="0.25">
      <c r="C41" s="46" t="s">
        <v>535</v>
      </c>
      <c r="D41" s="50">
        <f>T24</f>
        <v>0</v>
      </c>
      <c r="E41" s="50">
        <f>V24</f>
        <v>0</v>
      </c>
      <c r="F41" s="50">
        <f>X24</f>
        <v>0</v>
      </c>
      <c r="G41" s="50">
        <f>Z24</f>
        <v>0</v>
      </c>
    </row>
    <row r="42" spans="3:18" ht="33" customHeight="1" x14ac:dyDescent="0.25">
      <c r="C42" s="46" t="s">
        <v>520</v>
      </c>
      <c r="D42" s="50">
        <f>T26</f>
        <v>0</v>
      </c>
      <c r="E42" s="50">
        <f t="shared" ref="E42:G42" si="5">U26</f>
        <v>0</v>
      </c>
      <c r="F42" s="50">
        <f>X25</f>
        <v>0</v>
      </c>
      <c r="G42" s="50">
        <f t="shared" si="5"/>
        <v>37</v>
      </c>
    </row>
    <row r="43" spans="3:18" ht="33" customHeight="1" x14ac:dyDescent="0.25">
      <c r="C43" s="46" t="s">
        <v>449</v>
      </c>
      <c r="D43" s="50">
        <f>T27</f>
        <v>0</v>
      </c>
      <c r="E43" s="50">
        <f>V28</f>
        <v>0</v>
      </c>
      <c r="F43" s="50">
        <f>X28</f>
        <v>0</v>
      </c>
      <c r="G43" s="50">
        <f>Z28</f>
        <v>0</v>
      </c>
    </row>
    <row r="44" spans="3:18" ht="33" customHeight="1" x14ac:dyDescent="0.25">
      <c r="C44" s="46" t="s">
        <v>461</v>
      </c>
      <c r="D44" s="50">
        <f>T30</f>
        <v>0</v>
      </c>
      <c r="E44" s="50">
        <f>V30</f>
        <v>0</v>
      </c>
      <c r="F44" s="50">
        <f>X30</f>
        <v>0</v>
      </c>
      <c r="G44" s="50">
        <f>Z30</f>
        <v>0</v>
      </c>
    </row>
    <row r="45" spans="3:18" ht="21" customHeight="1" x14ac:dyDescent="0.25">
      <c r="C45" s="63" t="s">
        <v>472</v>
      </c>
      <c r="D45" s="64">
        <f>SUM('SG-SST'!O454:AA454)</f>
        <v>251</v>
      </c>
      <c r="E45" s="64">
        <f>SUM('SG-SST'!AB454:AM454)</f>
        <v>263</v>
      </c>
      <c r="F45" s="64">
        <f>SUM('SG-SST'!AN454:AZ454)</f>
        <v>258</v>
      </c>
      <c r="G45" s="64">
        <f>SUM('SG-SST'!BA454:BL454)</f>
        <v>262</v>
      </c>
    </row>
    <row r="46" spans="3:18" ht="15.75" customHeight="1" x14ac:dyDescent="0.25">
      <c r="C46" s="63" t="s">
        <v>474</v>
      </c>
      <c r="D46" s="64">
        <f>SUM('SG-SST'!O455:AA455)</f>
        <v>0</v>
      </c>
      <c r="E46" s="64">
        <f>SUM('SG-SST'!AB455:AM455)</f>
        <v>0</v>
      </c>
      <c r="F46" s="64">
        <f>SUM('SG-SST'!AN455:AZ455)</f>
        <v>0</v>
      </c>
      <c r="G46" s="64">
        <f>SUM('SG-SST'!BA455:BL455)</f>
        <v>0</v>
      </c>
    </row>
    <row r="47" spans="3:18" x14ac:dyDescent="0.25">
      <c r="C47" s="63" t="s">
        <v>543</v>
      </c>
      <c r="D47" s="64">
        <f>(D46/D45)*100</f>
        <v>0</v>
      </c>
      <c r="E47" s="64">
        <f>(E46/E45)*100</f>
        <v>0</v>
      </c>
      <c r="F47" s="67">
        <f>(F46/F45)*100</f>
        <v>0</v>
      </c>
      <c r="G47" s="64">
        <f>(G46/G45)*100</f>
        <v>0</v>
      </c>
    </row>
    <row r="48" spans="3:18" ht="15" customHeight="1" x14ac:dyDescent="0.25">
      <c r="C48" s="63" t="s">
        <v>544</v>
      </c>
      <c r="D48" s="72">
        <v>0.94</v>
      </c>
      <c r="E48" s="72">
        <v>0.94</v>
      </c>
      <c r="F48" s="72">
        <v>0.94</v>
      </c>
      <c r="G48" s="72">
        <v>0.94</v>
      </c>
    </row>
    <row r="49" spans="3:29" ht="15" customHeight="1" x14ac:dyDescent="0.25">
      <c r="C49" s="62"/>
      <c r="D49" s="61"/>
      <c r="E49" s="61"/>
    </row>
    <row r="50" spans="3:29" ht="22.5" customHeight="1" x14ac:dyDescent="0.25">
      <c r="C50" s="825" t="s">
        <v>545</v>
      </c>
      <c r="D50" s="825"/>
      <c r="E50" s="825"/>
    </row>
    <row r="51" spans="3:29" ht="36.75" customHeight="1" x14ac:dyDescent="0.25">
      <c r="C51" s="53" t="s">
        <v>546</v>
      </c>
      <c r="D51" s="54" t="s">
        <v>484</v>
      </c>
      <c r="E51" s="53" t="s">
        <v>485</v>
      </c>
      <c r="F51" s="59" t="s">
        <v>486</v>
      </c>
      <c r="G51" s="53" t="s">
        <v>487</v>
      </c>
      <c r="H51" s="54" t="s">
        <v>488</v>
      </c>
      <c r="I51" s="59" t="s">
        <v>489</v>
      </c>
      <c r="J51" s="53" t="s">
        <v>490</v>
      </c>
      <c r="K51" s="53" t="s">
        <v>491</v>
      </c>
      <c r="L51" s="60" t="s">
        <v>492</v>
      </c>
      <c r="M51" s="53" t="s">
        <v>493</v>
      </c>
      <c r="N51" s="53" t="s">
        <v>494</v>
      </c>
      <c r="O51" s="53" t="s">
        <v>495</v>
      </c>
      <c r="P51" s="100" t="s">
        <v>553</v>
      </c>
      <c r="Q51" s="101" t="s">
        <v>554</v>
      </c>
      <c r="R51" s="102" t="s">
        <v>555</v>
      </c>
      <c r="S51" s="103" t="s">
        <v>556</v>
      </c>
      <c r="T51" s="54">
        <v>2025</v>
      </c>
    </row>
    <row r="52" spans="3:29" ht="30.75" customHeight="1" x14ac:dyDescent="0.25">
      <c r="C52" s="51" t="s">
        <v>557</v>
      </c>
      <c r="D52" s="104"/>
      <c r="E52" s="104"/>
      <c r="F52" s="105"/>
      <c r="G52" s="105"/>
      <c r="H52" s="105"/>
      <c r="I52" s="105"/>
      <c r="J52" s="105"/>
      <c r="K52" s="105"/>
      <c r="L52" s="105"/>
      <c r="M52" s="105"/>
      <c r="N52" s="105"/>
      <c r="O52" s="105"/>
      <c r="P52" s="107">
        <f>SUM(D52:F52)</f>
        <v>0</v>
      </c>
      <c r="Q52" s="108">
        <f>SUM(G52:I52)</f>
        <v>0</v>
      </c>
      <c r="R52" s="109">
        <f>SUM(J52:L52)</f>
        <v>0</v>
      </c>
      <c r="S52" s="110">
        <f>SUM(M52:O52)</f>
        <v>0</v>
      </c>
      <c r="T52" s="111">
        <f>+P52+Q52+R52+S52</f>
        <v>0</v>
      </c>
    </row>
    <row r="53" spans="3:29" ht="30.75" customHeight="1" x14ac:dyDescent="0.25">
      <c r="C53" s="52" t="s">
        <v>550</v>
      </c>
      <c r="D53" s="104"/>
      <c r="E53" s="104"/>
      <c r="F53" s="105"/>
      <c r="G53" s="105"/>
      <c r="H53" s="105"/>
      <c r="I53" s="105"/>
      <c r="J53" s="105"/>
      <c r="K53" s="105"/>
      <c r="L53" s="105"/>
      <c r="M53" s="105"/>
      <c r="N53" s="105"/>
      <c r="O53" s="105"/>
      <c r="P53" s="107">
        <f>SUM(D53:F53)</f>
        <v>0</v>
      </c>
      <c r="Q53" s="108">
        <f>SUM(G53:I53)</f>
        <v>0</v>
      </c>
      <c r="R53" s="109">
        <f>SUM(J53:L53)</f>
        <v>0</v>
      </c>
      <c r="S53" s="110">
        <f>SUM(M53:O53)</f>
        <v>0</v>
      </c>
      <c r="T53" s="111">
        <f>+P53+Q53+R53+S53</f>
        <v>0</v>
      </c>
    </row>
    <row r="54" spans="3:29" ht="30.75" customHeight="1" x14ac:dyDescent="0.25">
      <c r="C54" s="52" t="s">
        <v>551</v>
      </c>
      <c r="D54" s="104"/>
      <c r="E54" s="104"/>
      <c r="F54" s="105"/>
      <c r="G54" s="105"/>
      <c r="H54" s="105"/>
      <c r="I54" s="105"/>
      <c r="J54" s="105"/>
      <c r="K54" s="105"/>
      <c r="L54" s="105"/>
      <c r="M54" s="105"/>
      <c r="N54" s="105"/>
      <c r="O54" s="105"/>
      <c r="P54" s="107">
        <f>SUM(D54:F54)</f>
        <v>0</v>
      </c>
      <c r="Q54" s="108">
        <f>SUM(G54:I54)</f>
        <v>0</v>
      </c>
      <c r="R54" s="109">
        <f>SUM(J54:L54)</f>
        <v>0</v>
      </c>
      <c r="S54" s="110">
        <f>SUM(M54:O54)</f>
        <v>0</v>
      </c>
      <c r="T54" s="111">
        <f>+P54+Q54+R54+S54</f>
        <v>0</v>
      </c>
    </row>
    <row r="55" spans="3:29" ht="30.75" customHeight="1" x14ac:dyDescent="0.25">
      <c r="C55" s="52" t="s">
        <v>558</v>
      </c>
      <c r="D55" s="104"/>
      <c r="E55" s="104"/>
      <c r="F55" s="105"/>
      <c r="G55" s="105"/>
      <c r="H55" s="105"/>
      <c r="I55" s="105"/>
      <c r="J55" s="105"/>
      <c r="K55" s="105"/>
      <c r="L55" s="105"/>
      <c r="M55" s="105"/>
      <c r="N55" s="106"/>
      <c r="O55" s="105"/>
      <c r="P55" s="107">
        <f>SUM(D55:F55)</f>
        <v>0</v>
      </c>
      <c r="Q55" s="108">
        <f>SUM(G55:I55)</f>
        <v>0</v>
      </c>
      <c r="R55" s="109">
        <f>SUM(J55:L55)</f>
        <v>0</v>
      </c>
      <c r="S55" s="110">
        <f>SUM(M55:O55)</f>
        <v>0</v>
      </c>
      <c r="T55" s="111">
        <f>+P55+Q55+R55+S55</f>
        <v>0</v>
      </c>
    </row>
    <row r="56" spans="3:29" ht="24.75" customHeight="1" x14ac:dyDescent="0.25">
      <c r="C56" s="76" t="s">
        <v>559</v>
      </c>
      <c r="D56" s="105"/>
      <c r="E56" s="105"/>
      <c r="F56" s="105"/>
      <c r="G56" s="105"/>
      <c r="H56" s="105"/>
      <c r="I56" s="105"/>
      <c r="J56" s="105"/>
      <c r="K56" s="105"/>
      <c r="L56" s="105"/>
      <c r="M56" s="105"/>
      <c r="N56" s="105"/>
      <c r="O56" s="105"/>
      <c r="P56" s="107">
        <f>SUM(D56:G56)</f>
        <v>0</v>
      </c>
      <c r="Q56" s="108">
        <f>SUM(G56:I56)</f>
        <v>0</v>
      </c>
      <c r="R56" s="109">
        <f>SUM(I56:L56)</f>
        <v>0</v>
      </c>
      <c r="S56" s="110">
        <f>SUM(M56:O56)</f>
        <v>0</v>
      </c>
      <c r="T56" s="111">
        <f>+P56+Q56+R56+S56</f>
        <v>0</v>
      </c>
    </row>
    <row r="57" spans="3:29" ht="15" customHeight="1" x14ac:dyDescent="0.25">
      <c r="I57" s="70"/>
      <c r="J57" s="70"/>
      <c r="K57" s="70"/>
      <c r="L57" s="70"/>
    </row>
    <row r="58" spans="3:29" ht="15" customHeight="1" x14ac:dyDescent="0.25">
      <c r="C58" s="82" t="s">
        <v>560</v>
      </c>
      <c r="D58" s="54" t="s">
        <v>484</v>
      </c>
      <c r="E58" s="53" t="s">
        <v>485</v>
      </c>
      <c r="F58" s="59" t="s">
        <v>486</v>
      </c>
      <c r="G58" s="53" t="s">
        <v>487</v>
      </c>
      <c r="H58" s="54" t="s">
        <v>488</v>
      </c>
      <c r="I58" s="59" t="s">
        <v>489</v>
      </c>
      <c r="J58" s="53" t="s">
        <v>490</v>
      </c>
      <c r="K58" s="53" t="s">
        <v>491</v>
      </c>
      <c r="L58" s="60" t="s">
        <v>492</v>
      </c>
      <c r="M58" s="53" t="s">
        <v>493</v>
      </c>
      <c r="N58" s="53" t="s">
        <v>494</v>
      </c>
      <c r="O58" s="53" t="s">
        <v>495</v>
      </c>
      <c r="Q58" s="115" t="s">
        <v>561</v>
      </c>
      <c r="R58" s="840" t="s">
        <v>560</v>
      </c>
      <c r="S58" s="840"/>
      <c r="T58" s="112"/>
      <c r="U58" s="112"/>
      <c r="V58" s="112"/>
      <c r="W58" s="112"/>
      <c r="X58" s="112"/>
      <c r="Y58" s="112"/>
      <c r="Z58" s="112"/>
      <c r="AA58" s="112"/>
      <c r="AB58" s="112"/>
      <c r="AC58" s="112"/>
    </row>
    <row r="59" spans="3:29" ht="15" customHeight="1" x14ac:dyDescent="0.25">
      <c r="D59" s="31"/>
      <c r="E59" s="31"/>
      <c r="F59" s="31"/>
      <c r="G59" s="31"/>
      <c r="H59" s="31"/>
      <c r="I59" s="31"/>
      <c r="J59" s="31"/>
      <c r="K59" s="31"/>
      <c r="L59" s="31"/>
      <c r="M59" s="31"/>
      <c r="N59" s="31"/>
      <c r="O59" s="31"/>
      <c r="Q59" s="136"/>
      <c r="R59" s="118" t="s">
        <v>80</v>
      </c>
      <c r="S59" s="118" t="s">
        <v>562</v>
      </c>
      <c r="T59" s="118" t="s">
        <v>563</v>
      </c>
      <c r="U59" s="118" t="s">
        <v>564</v>
      </c>
      <c r="V59" s="118" t="s">
        <v>563</v>
      </c>
      <c r="W59" s="118" t="s">
        <v>565</v>
      </c>
      <c r="X59" s="118" t="s">
        <v>565</v>
      </c>
      <c r="Y59" s="118" t="s">
        <v>564</v>
      </c>
      <c r="Z59" s="118" t="s">
        <v>566</v>
      </c>
      <c r="AA59" s="118" t="s">
        <v>567</v>
      </c>
      <c r="AB59" s="118" t="s">
        <v>568</v>
      </c>
      <c r="AC59" s="118" t="s">
        <v>569</v>
      </c>
    </row>
    <row r="60" spans="3:29" ht="15" customHeight="1" x14ac:dyDescent="0.25">
      <c r="P60" s="851" t="s">
        <v>570</v>
      </c>
      <c r="Q60" s="852"/>
      <c r="R60" s="119"/>
      <c r="S60" s="119"/>
      <c r="T60" s="120"/>
      <c r="U60" s="120"/>
      <c r="V60" s="120"/>
      <c r="W60" s="120"/>
      <c r="X60" s="120"/>
      <c r="Y60" s="120"/>
      <c r="Z60" s="120"/>
      <c r="AA60" s="120"/>
      <c r="AB60" s="120"/>
      <c r="AC60" s="120"/>
    </row>
    <row r="61" spans="3:29" ht="15" customHeight="1" x14ac:dyDescent="0.25">
      <c r="C61" s="82" t="s">
        <v>571</v>
      </c>
      <c r="D61" s="54" t="s">
        <v>484</v>
      </c>
      <c r="E61" s="53" t="s">
        <v>485</v>
      </c>
      <c r="F61" s="59" t="s">
        <v>486</v>
      </c>
      <c r="G61" s="53" t="s">
        <v>487</v>
      </c>
      <c r="H61" s="54" t="s">
        <v>488</v>
      </c>
      <c r="I61" s="59" t="s">
        <v>489</v>
      </c>
      <c r="J61" s="53" t="s">
        <v>490</v>
      </c>
      <c r="K61" s="53" t="s">
        <v>491</v>
      </c>
      <c r="L61" s="60" t="s">
        <v>492</v>
      </c>
      <c r="M61" s="53" t="s">
        <v>493</v>
      </c>
      <c r="N61" s="53" t="s">
        <v>494</v>
      </c>
      <c r="O61" s="53" t="s">
        <v>495</v>
      </c>
      <c r="P61" s="851" t="s">
        <v>570</v>
      </c>
      <c r="Q61" s="852"/>
      <c r="R61" s="119"/>
      <c r="S61" s="119"/>
      <c r="T61" s="120"/>
      <c r="U61" s="120"/>
      <c r="V61" s="120"/>
      <c r="W61" s="128"/>
      <c r="X61" s="120"/>
      <c r="Y61" s="120"/>
      <c r="Z61" s="120"/>
      <c r="AA61" s="120"/>
      <c r="AB61" s="120"/>
      <c r="AC61" s="120"/>
    </row>
    <row r="62" spans="3:29" ht="15" customHeight="1" x14ac:dyDescent="0.25">
      <c r="C62" t="s">
        <v>572</v>
      </c>
      <c r="D62" s="87"/>
      <c r="E62" s="87"/>
      <c r="F62" s="87"/>
      <c r="G62" s="87"/>
      <c r="H62" s="87"/>
      <c r="I62" s="87"/>
      <c r="J62" s="87"/>
      <c r="K62" s="87"/>
      <c r="L62" s="87"/>
      <c r="M62" s="87"/>
      <c r="N62" s="87"/>
      <c r="O62" s="87"/>
      <c r="P62" s="853" t="s">
        <v>573</v>
      </c>
      <c r="Q62" s="852"/>
      <c r="R62" s="119"/>
      <c r="S62" s="119"/>
      <c r="T62" s="120"/>
      <c r="U62" s="120"/>
      <c r="V62" s="120"/>
      <c r="W62" s="120"/>
      <c r="X62" s="120"/>
      <c r="Y62" s="120"/>
      <c r="Z62" s="120"/>
      <c r="AA62" s="120"/>
      <c r="AB62" s="120"/>
      <c r="AC62" s="120"/>
    </row>
    <row r="63" spans="3:29" ht="15" customHeight="1" x14ac:dyDescent="0.25">
      <c r="C63" t="s">
        <v>574</v>
      </c>
      <c r="D63" s="21"/>
      <c r="E63" s="21"/>
      <c r="F63" s="21"/>
      <c r="G63" s="21"/>
      <c r="H63" s="21"/>
      <c r="I63" s="21"/>
      <c r="J63" s="21"/>
      <c r="K63" s="21"/>
      <c r="L63" s="21"/>
      <c r="M63" s="21"/>
      <c r="N63" s="21"/>
      <c r="O63" s="21"/>
      <c r="P63" s="853" t="s">
        <v>575</v>
      </c>
      <c r="Q63" s="852"/>
      <c r="R63" s="119"/>
      <c r="S63" s="120"/>
      <c r="T63" s="120"/>
      <c r="U63" s="120"/>
      <c r="V63" s="120"/>
      <c r="W63" s="120"/>
      <c r="X63" s="120"/>
      <c r="Y63" s="120"/>
      <c r="Z63" s="120"/>
      <c r="AA63" s="120"/>
      <c r="AB63" s="120"/>
      <c r="AC63" s="120"/>
    </row>
    <row r="64" spans="3:29" ht="18.75" customHeight="1" x14ac:dyDescent="0.25">
      <c r="C64" t="s">
        <v>576</v>
      </c>
      <c r="D64" s="69"/>
      <c r="E64" s="21"/>
      <c r="F64" s="21"/>
      <c r="G64" s="21"/>
      <c r="H64" s="21"/>
      <c r="I64" s="21"/>
      <c r="J64" s="21"/>
      <c r="K64" s="21"/>
      <c r="L64" s="21"/>
      <c r="M64" s="21"/>
      <c r="N64" s="21"/>
      <c r="O64" s="21"/>
      <c r="P64" s="853" t="s">
        <v>577</v>
      </c>
      <c r="Q64" s="852"/>
      <c r="R64" s="119"/>
      <c r="S64" s="120"/>
      <c r="T64" s="120"/>
      <c r="U64" s="120"/>
      <c r="V64" s="120"/>
      <c r="W64" s="120"/>
      <c r="X64" s="120"/>
      <c r="Y64" s="120"/>
      <c r="Z64" s="120"/>
      <c r="AA64" s="120"/>
      <c r="AB64" s="120"/>
      <c r="AC64" s="120"/>
    </row>
    <row r="65" spans="3:29" ht="15" customHeight="1" x14ac:dyDescent="0.25">
      <c r="C65" t="s">
        <v>578</v>
      </c>
      <c r="D65" s="21"/>
      <c r="E65" s="21"/>
      <c r="F65" s="21"/>
      <c r="G65" s="21"/>
      <c r="H65" s="21"/>
      <c r="I65" s="21"/>
      <c r="J65" s="21"/>
      <c r="K65" s="21"/>
      <c r="L65" s="21"/>
      <c r="M65" s="21"/>
      <c r="N65" s="21"/>
      <c r="O65" s="21"/>
      <c r="P65" s="853" t="s">
        <v>579</v>
      </c>
      <c r="Q65" s="852"/>
      <c r="R65" s="119"/>
      <c r="S65" s="120"/>
      <c r="T65" s="120"/>
      <c r="U65" s="120"/>
      <c r="V65" s="120"/>
      <c r="W65" s="120"/>
      <c r="X65" s="120"/>
      <c r="Y65" s="120"/>
      <c r="Z65" s="120"/>
      <c r="AA65" s="120"/>
      <c r="AB65" s="120"/>
      <c r="AC65" s="120"/>
    </row>
    <row r="66" spans="3:29" x14ac:dyDescent="0.25">
      <c r="C66" t="s">
        <v>580</v>
      </c>
      <c r="D66" s="21"/>
      <c r="E66" s="21"/>
      <c r="F66" s="21"/>
      <c r="G66" s="21"/>
      <c r="H66" s="21"/>
      <c r="I66" s="21"/>
      <c r="J66" s="21"/>
      <c r="K66" s="21"/>
      <c r="L66" s="21"/>
      <c r="M66" s="21"/>
      <c r="N66" s="21"/>
      <c r="O66" s="21"/>
      <c r="P66" s="851"/>
      <c r="Q66" s="852" t="s">
        <v>581</v>
      </c>
      <c r="R66" s="120">
        <f>SUM(R60:R65)</f>
        <v>0</v>
      </c>
      <c r="S66" s="120">
        <f>SUM(S60:S65)</f>
        <v>0</v>
      </c>
      <c r="T66" s="120">
        <f t="shared" ref="T66:AC66" si="6">SUM(T60:T65)</f>
        <v>0</v>
      </c>
      <c r="U66" s="120">
        <f t="shared" si="6"/>
        <v>0</v>
      </c>
      <c r="V66" s="120">
        <f t="shared" si="6"/>
        <v>0</v>
      </c>
      <c r="W66" s="120">
        <f t="shared" si="6"/>
        <v>0</v>
      </c>
      <c r="X66" s="120">
        <f t="shared" si="6"/>
        <v>0</v>
      </c>
      <c r="Y66" s="120">
        <f t="shared" si="6"/>
        <v>0</v>
      </c>
      <c r="Z66" s="120">
        <f t="shared" si="6"/>
        <v>0</v>
      </c>
      <c r="AA66" s="120">
        <f t="shared" si="6"/>
        <v>0</v>
      </c>
      <c r="AB66" s="120">
        <f t="shared" si="6"/>
        <v>0</v>
      </c>
      <c r="AC66" s="120">
        <f t="shared" si="6"/>
        <v>0</v>
      </c>
    </row>
    <row r="67" spans="3:29" ht="15" customHeight="1" x14ac:dyDescent="0.25">
      <c r="C67" s="83" t="s">
        <v>582</v>
      </c>
      <c r="D67" s="86">
        <f>D62-D65</f>
        <v>0</v>
      </c>
      <c r="E67" s="86">
        <f t="shared" ref="E67:O67" si="7">E62-E65</f>
        <v>0</v>
      </c>
      <c r="F67" s="86">
        <f t="shared" si="7"/>
        <v>0</v>
      </c>
      <c r="G67" s="86">
        <f t="shared" si="7"/>
        <v>0</v>
      </c>
      <c r="H67" s="86">
        <f t="shared" si="7"/>
        <v>0</v>
      </c>
      <c r="I67" s="86">
        <f t="shared" si="7"/>
        <v>0</v>
      </c>
      <c r="J67" s="86">
        <f t="shared" si="7"/>
        <v>0</v>
      </c>
      <c r="K67" s="86">
        <f t="shared" si="7"/>
        <v>0</v>
      </c>
      <c r="L67" s="86">
        <f t="shared" si="7"/>
        <v>0</v>
      </c>
      <c r="M67" s="86">
        <f>M62-M65</f>
        <v>0</v>
      </c>
      <c r="N67" s="86">
        <f t="shared" si="7"/>
        <v>0</v>
      </c>
      <c r="O67" s="86">
        <f t="shared" si="7"/>
        <v>0</v>
      </c>
      <c r="Q67" s="116" t="s">
        <v>583</v>
      </c>
      <c r="R67" s="114"/>
      <c r="S67" s="113"/>
      <c r="T67" s="113"/>
      <c r="U67" s="113"/>
      <c r="V67" s="113"/>
      <c r="W67" s="113"/>
      <c r="X67" s="113"/>
      <c r="Y67" s="113"/>
      <c r="Z67" s="113"/>
      <c r="AA67" s="113"/>
      <c r="AB67" s="113"/>
      <c r="AC67" s="113"/>
    </row>
    <row r="69" spans="3:29" x14ac:dyDescent="0.25">
      <c r="O69" s="71"/>
    </row>
    <row r="70" spans="3:29" x14ac:dyDescent="0.25">
      <c r="C70" s="81" t="s">
        <v>584</v>
      </c>
      <c r="D70" s="54" t="s">
        <v>484</v>
      </c>
      <c r="E70" s="53" t="s">
        <v>485</v>
      </c>
      <c r="F70" s="59" t="s">
        <v>486</v>
      </c>
      <c r="G70" s="53" t="s">
        <v>487</v>
      </c>
      <c r="H70" s="54" t="s">
        <v>488</v>
      </c>
      <c r="I70" s="59" t="s">
        <v>489</v>
      </c>
      <c r="J70" s="90" t="s">
        <v>490</v>
      </c>
      <c r="K70" s="53" t="s">
        <v>491</v>
      </c>
      <c r="L70" s="60" t="s">
        <v>492</v>
      </c>
      <c r="M70" s="53" t="s">
        <v>493</v>
      </c>
      <c r="N70" s="53" t="s">
        <v>494</v>
      </c>
      <c r="O70" s="53" t="s">
        <v>495</v>
      </c>
      <c r="R70" s="121" t="s">
        <v>546</v>
      </c>
      <c r="S70" s="121" t="s">
        <v>585</v>
      </c>
      <c r="T70" s="121" t="s">
        <v>586</v>
      </c>
    </row>
    <row r="71" spans="3:29" ht="15.75" x14ac:dyDescent="0.25">
      <c r="C71" t="s">
        <v>587</v>
      </c>
      <c r="D71" s="21"/>
      <c r="E71" s="21"/>
      <c r="F71" s="21"/>
      <c r="G71" s="21"/>
      <c r="H71" s="21"/>
      <c r="I71" s="88"/>
      <c r="J71" s="92"/>
      <c r="K71" s="89"/>
      <c r="L71" s="21"/>
      <c r="M71" s="21"/>
      <c r="N71" s="21"/>
      <c r="O71" s="21"/>
      <c r="R71" s="122" t="s">
        <v>16</v>
      </c>
      <c r="S71" s="123">
        <f>R66</f>
        <v>0</v>
      </c>
      <c r="T71" s="117">
        <f>S71/8</f>
        <v>0</v>
      </c>
    </row>
    <row r="72" spans="3:29" ht="15.75" x14ac:dyDescent="0.25">
      <c r="C72" t="s">
        <v>588</v>
      </c>
      <c r="D72" s="21"/>
      <c r="E72" s="21"/>
      <c r="F72" s="30"/>
      <c r="G72" s="30"/>
      <c r="H72" s="30"/>
      <c r="I72" s="30"/>
      <c r="J72" s="125"/>
      <c r="K72" s="89"/>
      <c r="L72" s="21"/>
      <c r="M72" s="21"/>
      <c r="N72" s="21"/>
      <c r="O72" s="21"/>
      <c r="R72" s="122" t="s">
        <v>17</v>
      </c>
      <c r="S72" s="123">
        <f>S66</f>
        <v>0</v>
      </c>
      <c r="T72" s="133">
        <f t="shared" ref="T72:T82" si="8">S72/8</f>
        <v>0</v>
      </c>
    </row>
    <row r="73" spans="3:29" x14ac:dyDescent="0.25">
      <c r="C73" t="s">
        <v>589</v>
      </c>
      <c r="D73" s="21"/>
      <c r="E73" s="21"/>
      <c r="F73" s="21"/>
      <c r="G73" s="21"/>
      <c r="H73" s="21"/>
      <c r="I73" s="88"/>
      <c r="J73" s="98"/>
      <c r="K73" s="89"/>
      <c r="L73" s="21"/>
      <c r="M73" s="21"/>
      <c r="N73" s="21"/>
      <c r="O73" s="21"/>
      <c r="R73" s="122" t="s">
        <v>18</v>
      </c>
      <c r="S73" s="123">
        <f>T66</f>
        <v>0</v>
      </c>
      <c r="T73" s="133">
        <f t="shared" si="8"/>
        <v>0</v>
      </c>
    </row>
    <row r="74" spans="3:29" x14ac:dyDescent="0.25">
      <c r="C74" t="s">
        <v>590</v>
      </c>
      <c r="D74" s="21"/>
      <c r="E74" s="21"/>
      <c r="F74" s="21"/>
      <c r="G74" s="21"/>
      <c r="H74" s="21"/>
      <c r="I74" s="88"/>
      <c r="J74" s="98"/>
      <c r="K74" s="89"/>
      <c r="L74" s="21"/>
      <c r="M74" s="21"/>
      <c r="N74" s="21"/>
      <c r="O74" s="21"/>
      <c r="R74" s="122" t="s">
        <v>19</v>
      </c>
      <c r="S74" s="123">
        <f>U66</f>
        <v>0</v>
      </c>
      <c r="T74" s="117">
        <f t="shared" si="8"/>
        <v>0</v>
      </c>
      <c r="U74" s="1"/>
      <c r="V74">
        <f>5171*70/100</f>
        <v>3619.7</v>
      </c>
    </row>
    <row r="75" spans="3:29" x14ac:dyDescent="0.25">
      <c r="C75" t="s">
        <v>591</v>
      </c>
      <c r="D75" s="21"/>
      <c r="E75" s="21"/>
      <c r="F75" s="21"/>
      <c r="G75" s="77"/>
      <c r="H75" s="77"/>
      <c r="I75" s="77"/>
      <c r="J75" s="21"/>
      <c r="K75" s="21"/>
      <c r="L75" s="21"/>
      <c r="M75" s="21"/>
      <c r="N75" s="21"/>
      <c r="O75" s="21"/>
      <c r="R75" s="122" t="s">
        <v>20</v>
      </c>
      <c r="S75" s="123">
        <f>V66</f>
        <v>0</v>
      </c>
      <c r="T75" s="134">
        <f t="shared" si="8"/>
        <v>0</v>
      </c>
    </row>
    <row r="76" spans="3:29" x14ac:dyDescent="0.25">
      <c r="C76" t="s">
        <v>592</v>
      </c>
      <c r="D76" s="77"/>
      <c r="E76" s="77"/>
      <c r="F76" s="135"/>
      <c r="G76" s="129"/>
      <c r="H76" s="129"/>
      <c r="I76" s="129"/>
      <c r="R76" s="122" t="s">
        <v>21</v>
      </c>
      <c r="S76" s="123">
        <f>W66</f>
        <v>0</v>
      </c>
      <c r="T76" s="117">
        <f t="shared" si="8"/>
        <v>0</v>
      </c>
    </row>
    <row r="77" spans="3:29" ht="15.75" x14ac:dyDescent="0.25">
      <c r="D77" s="129"/>
      <c r="E77" s="129"/>
      <c r="F77" s="129"/>
      <c r="G77" s="130"/>
      <c r="H77" s="130"/>
      <c r="I77" s="130"/>
      <c r="J77" s="124"/>
      <c r="K77" s="89"/>
      <c r="L77" s="99"/>
      <c r="M77" s="99"/>
      <c r="N77" s="99"/>
      <c r="O77" s="21"/>
      <c r="R77" s="122" t="s">
        <v>22</v>
      </c>
      <c r="S77" s="123">
        <f>X66</f>
        <v>0</v>
      </c>
      <c r="T77" s="133">
        <f t="shared" si="8"/>
        <v>0</v>
      </c>
    </row>
    <row r="78" spans="3:29" x14ac:dyDescent="0.25">
      <c r="D78" s="91"/>
      <c r="E78" s="91"/>
      <c r="F78" s="91"/>
      <c r="G78" s="21"/>
      <c r="H78" s="21"/>
      <c r="I78" s="21"/>
      <c r="J78" s="91"/>
      <c r="K78" s="21"/>
      <c r="L78" s="21"/>
      <c r="M78" s="21"/>
      <c r="N78" s="21"/>
      <c r="O78" s="21"/>
      <c r="R78" s="122" t="s">
        <v>23</v>
      </c>
      <c r="S78" s="123">
        <f>Y66</f>
        <v>0</v>
      </c>
      <c r="T78" s="133">
        <f t="shared" si="8"/>
        <v>0</v>
      </c>
    </row>
    <row r="79" spans="3:29" x14ac:dyDescent="0.25">
      <c r="D79" s="21"/>
      <c r="E79" s="21"/>
      <c r="F79" s="21"/>
      <c r="G79" s="21"/>
      <c r="H79" s="21"/>
      <c r="I79" s="21"/>
      <c r="J79" s="21"/>
      <c r="K79" s="21"/>
      <c r="L79" s="21"/>
      <c r="M79" s="21"/>
      <c r="N79" s="21"/>
      <c r="O79" s="21"/>
      <c r="R79" s="122" t="s">
        <v>24</v>
      </c>
      <c r="S79" s="123">
        <f>Z66</f>
        <v>0</v>
      </c>
      <c r="T79" s="133">
        <f t="shared" si="8"/>
        <v>0</v>
      </c>
    </row>
    <row r="80" spans="3:29" x14ac:dyDescent="0.25">
      <c r="C80" t="s">
        <v>593</v>
      </c>
      <c r="D80" s="77"/>
      <c r="E80" s="77"/>
      <c r="F80" s="77"/>
      <c r="G80" s="77"/>
      <c r="H80" s="77"/>
      <c r="I80" s="77"/>
      <c r="J80" s="77"/>
      <c r="K80" s="77"/>
      <c r="L80" s="77"/>
      <c r="M80" s="77"/>
      <c r="N80" s="77"/>
      <c r="O80" s="77"/>
      <c r="R80" s="122" t="s">
        <v>25</v>
      </c>
      <c r="S80" s="123">
        <f>AA66</f>
        <v>0</v>
      </c>
      <c r="T80" s="117">
        <f t="shared" si="8"/>
        <v>0</v>
      </c>
    </row>
    <row r="81" spans="3:20" x14ac:dyDescent="0.25">
      <c r="C81" t="s">
        <v>578</v>
      </c>
      <c r="D81" s="78"/>
      <c r="E81" s="79"/>
      <c r="F81" s="79"/>
      <c r="G81" s="79"/>
      <c r="H81" s="79"/>
      <c r="I81" s="79"/>
      <c r="J81" s="79"/>
      <c r="K81" s="79"/>
      <c r="L81" s="79"/>
      <c r="M81" s="79"/>
      <c r="N81" s="79"/>
      <c r="O81" s="80"/>
      <c r="R81" s="122" t="s">
        <v>26</v>
      </c>
      <c r="S81" s="123">
        <f>AB66</f>
        <v>0</v>
      </c>
      <c r="T81" s="117">
        <f t="shared" si="8"/>
        <v>0</v>
      </c>
    </row>
    <row r="82" spans="3:20" x14ac:dyDescent="0.25">
      <c r="D82" s="85">
        <f t="shared" ref="D82:O82" si="9">D81-D80</f>
        <v>0</v>
      </c>
      <c r="E82" s="85">
        <f t="shared" si="9"/>
        <v>0</v>
      </c>
      <c r="F82" s="85">
        <f t="shared" si="9"/>
        <v>0</v>
      </c>
      <c r="G82" s="85">
        <f t="shared" si="9"/>
        <v>0</v>
      </c>
      <c r="H82" s="85">
        <f t="shared" si="9"/>
        <v>0</v>
      </c>
      <c r="I82" s="85">
        <f t="shared" si="9"/>
        <v>0</v>
      </c>
      <c r="J82" s="85">
        <f t="shared" si="9"/>
        <v>0</v>
      </c>
      <c r="K82" s="85">
        <f t="shared" si="9"/>
        <v>0</v>
      </c>
      <c r="L82" s="85">
        <f t="shared" si="9"/>
        <v>0</v>
      </c>
      <c r="M82" s="85">
        <f t="shared" si="9"/>
        <v>0</v>
      </c>
      <c r="N82" s="85">
        <f t="shared" si="9"/>
        <v>0</v>
      </c>
      <c r="O82" s="85">
        <f t="shared" si="9"/>
        <v>0</v>
      </c>
      <c r="R82" s="122" t="s">
        <v>27</v>
      </c>
      <c r="S82" s="123">
        <f>AC66</f>
        <v>0</v>
      </c>
      <c r="T82" s="117">
        <f t="shared" si="8"/>
        <v>0</v>
      </c>
    </row>
    <row r="83" spans="3:20" x14ac:dyDescent="0.25">
      <c r="C83" s="83" t="s">
        <v>582</v>
      </c>
    </row>
    <row r="84" spans="3:20" x14ac:dyDescent="0.25">
      <c r="D84" s="54" t="s">
        <v>484</v>
      </c>
      <c r="E84" s="53" t="s">
        <v>485</v>
      </c>
      <c r="F84" s="59" t="s">
        <v>486</v>
      </c>
      <c r="G84" s="53" t="s">
        <v>487</v>
      </c>
      <c r="H84" s="54" t="s">
        <v>488</v>
      </c>
      <c r="I84" s="59" t="s">
        <v>489</v>
      </c>
      <c r="J84" s="53" t="s">
        <v>490</v>
      </c>
      <c r="K84" s="53" t="s">
        <v>491</v>
      </c>
      <c r="L84" s="60" t="s">
        <v>492</v>
      </c>
      <c r="M84" s="53" t="s">
        <v>493</v>
      </c>
      <c r="N84" s="53" t="s">
        <v>494</v>
      </c>
      <c r="O84" s="53" t="s">
        <v>495</v>
      </c>
    </row>
    <row r="85" spans="3:20" x14ac:dyDescent="0.25">
      <c r="C85" s="131" t="s">
        <v>594</v>
      </c>
      <c r="D85" s="132"/>
      <c r="E85" s="132"/>
      <c r="F85" s="132"/>
      <c r="G85" s="132"/>
      <c r="H85" s="132"/>
      <c r="I85" s="132"/>
      <c r="J85" s="132"/>
      <c r="K85" s="132"/>
      <c r="L85" s="132"/>
      <c r="M85" s="132"/>
      <c r="N85" s="132"/>
      <c r="O85" s="132"/>
    </row>
    <row r="86" spans="3:20" x14ac:dyDescent="0.25">
      <c r="C86" t="s">
        <v>587</v>
      </c>
      <c r="D86" s="21"/>
      <c r="E86" s="21"/>
      <c r="F86" s="21"/>
      <c r="G86" s="21"/>
      <c r="H86" s="21"/>
      <c r="I86" s="21"/>
      <c r="J86" s="21"/>
      <c r="K86" s="21"/>
      <c r="L86" s="21"/>
      <c r="M86" s="21"/>
      <c r="N86" s="21"/>
      <c r="O86" s="21"/>
    </row>
    <row r="87" spans="3:20" x14ac:dyDescent="0.25">
      <c r="C87" t="s">
        <v>588</v>
      </c>
      <c r="D87" s="21"/>
      <c r="E87" s="21"/>
      <c r="F87" s="21"/>
      <c r="G87" s="21"/>
      <c r="H87" s="21"/>
      <c r="I87" s="21"/>
      <c r="J87" s="21"/>
      <c r="K87" s="21"/>
      <c r="L87" s="21"/>
      <c r="M87" s="21"/>
      <c r="N87" s="21"/>
      <c r="O87" s="21"/>
    </row>
    <row r="88" spans="3:20" x14ac:dyDescent="0.25">
      <c r="C88" t="s">
        <v>589</v>
      </c>
      <c r="D88" s="21"/>
      <c r="E88" s="21"/>
      <c r="F88" s="21"/>
      <c r="G88" s="21"/>
      <c r="H88" s="21"/>
      <c r="I88" s="21"/>
      <c r="J88" s="21"/>
      <c r="K88" s="21"/>
      <c r="L88" s="21"/>
      <c r="M88" s="21"/>
      <c r="N88" s="21"/>
      <c r="O88" s="21"/>
    </row>
    <row r="89" spans="3:20" x14ac:dyDescent="0.25">
      <c r="C89" t="s">
        <v>595</v>
      </c>
      <c r="D89" s="21"/>
      <c r="E89" s="21"/>
      <c r="F89" s="21"/>
      <c r="G89" s="21"/>
      <c r="H89" s="21"/>
      <c r="I89" s="21"/>
      <c r="J89" s="21"/>
      <c r="K89" s="21"/>
      <c r="L89" s="21"/>
      <c r="M89" s="21"/>
      <c r="N89" s="21"/>
      <c r="O89" s="21"/>
    </row>
    <row r="90" spans="3:20" x14ac:dyDescent="0.25">
      <c r="C90" t="s">
        <v>596</v>
      </c>
      <c r="D90" s="21"/>
      <c r="E90" s="21"/>
      <c r="F90" s="21"/>
      <c r="G90" s="21"/>
      <c r="H90" s="21"/>
      <c r="I90" s="21"/>
      <c r="J90" s="21"/>
      <c r="K90" s="21"/>
      <c r="L90" s="21"/>
      <c r="M90" s="21"/>
      <c r="N90" s="21"/>
      <c r="O90" s="21"/>
    </row>
    <row r="91" spans="3:20" x14ac:dyDescent="0.25">
      <c r="C91" t="s">
        <v>591</v>
      </c>
      <c r="D91" s="21"/>
      <c r="E91" s="21"/>
      <c r="F91" s="21"/>
      <c r="G91" s="21"/>
      <c r="H91" s="21"/>
      <c r="I91" s="21"/>
      <c r="J91" s="21"/>
      <c r="K91" s="21"/>
      <c r="L91" s="21"/>
      <c r="M91" s="21"/>
      <c r="N91" s="21"/>
      <c r="O91" s="21"/>
    </row>
    <row r="92" spans="3:20" x14ac:dyDescent="0.25">
      <c r="C92" t="s">
        <v>597</v>
      </c>
      <c r="D92" s="21"/>
      <c r="E92" s="77"/>
      <c r="F92" s="77"/>
      <c r="G92" s="77"/>
      <c r="H92" s="77"/>
      <c r="I92" s="77"/>
      <c r="J92" s="77"/>
      <c r="K92" s="77"/>
      <c r="L92" s="77"/>
      <c r="M92" s="77"/>
      <c r="N92" s="77"/>
      <c r="O92" s="77"/>
    </row>
    <row r="93" spans="3:20" x14ac:dyDescent="0.25">
      <c r="C93" s="126" t="s">
        <v>598</v>
      </c>
      <c r="D93" s="127"/>
      <c r="E93" s="127"/>
      <c r="F93" s="127"/>
      <c r="G93" s="127"/>
      <c r="H93" s="127"/>
      <c r="I93" s="127"/>
      <c r="J93" s="127"/>
      <c r="K93" s="127"/>
      <c r="L93" s="127"/>
      <c r="M93" s="127"/>
      <c r="N93" s="127"/>
      <c r="O93" s="127"/>
      <c r="P93" s="84"/>
    </row>
    <row r="94" spans="3:20" x14ac:dyDescent="0.25">
      <c r="C94" t="s">
        <v>548</v>
      </c>
      <c r="D94" s="85"/>
      <c r="E94" s="85"/>
      <c r="F94" s="85"/>
      <c r="G94" s="85"/>
      <c r="H94" s="85"/>
      <c r="I94" s="85"/>
      <c r="J94" s="85"/>
      <c r="K94" s="85"/>
      <c r="L94" s="85"/>
      <c r="M94" s="85"/>
      <c r="N94" s="85"/>
      <c r="O94" s="85"/>
    </row>
    <row r="95" spans="3:20" x14ac:dyDescent="0.25">
      <c r="C95" s="83"/>
    </row>
  </sheetData>
  <sheetProtection algorithmName="SHA-512" hashValue="xG6hTVecEDO3IVzXAlv5ww24lyb0ibBZup0N6g/nmAq+lFHjHZrf1r01IlUcVcqzSiCP4TDR21PiSLZsVXFF7Q==" saltValue="Wdpqb2+y39akn1qDTWqBAQ==" spinCount="100000" sheet="1" autoFilter="0" pivotTables="0"/>
  <mergeCells count="65">
    <mergeCell ref="P60:Q60"/>
    <mergeCell ref="P66:Q66"/>
    <mergeCell ref="P61:Q61"/>
    <mergeCell ref="P62:Q62"/>
    <mergeCell ref="P63:Q63"/>
    <mergeCell ref="P64:Q64"/>
    <mergeCell ref="P65:Q65"/>
    <mergeCell ref="O18:O19"/>
    <mergeCell ref="P18:P19"/>
    <mergeCell ref="C20:E21"/>
    <mergeCell ref="T20:T21"/>
    <mergeCell ref="V20:V21"/>
    <mergeCell ref="J18:J19"/>
    <mergeCell ref="K18:K19"/>
    <mergeCell ref="L18:L19"/>
    <mergeCell ref="M18:M19"/>
    <mergeCell ref="N18:N19"/>
    <mergeCell ref="C18:E19"/>
    <mergeCell ref="F18:F19"/>
    <mergeCell ref="G18:G19"/>
    <mergeCell ref="H18:H19"/>
    <mergeCell ref="I18:I19"/>
    <mergeCell ref="X20:X21"/>
    <mergeCell ref="Z20:Z21"/>
    <mergeCell ref="Q18:Q19"/>
    <mergeCell ref="R18:R19"/>
    <mergeCell ref="S18:S19"/>
    <mergeCell ref="T18:T19"/>
    <mergeCell ref="U18:U19"/>
    <mergeCell ref="W18:W19"/>
    <mergeCell ref="X18:X19"/>
    <mergeCell ref="Y18:Y19"/>
    <mergeCell ref="Z18:Z19"/>
    <mergeCell ref="V18:V19"/>
    <mergeCell ref="C24:E25"/>
    <mergeCell ref="T24:T25"/>
    <mergeCell ref="V24:V25"/>
    <mergeCell ref="X24:X25"/>
    <mergeCell ref="Z24:Z25"/>
    <mergeCell ref="C22:E23"/>
    <mergeCell ref="T22:T23"/>
    <mergeCell ref="V22:V23"/>
    <mergeCell ref="X22:X23"/>
    <mergeCell ref="Z22:Z23"/>
    <mergeCell ref="C26:E27"/>
    <mergeCell ref="T26:T27"/>
    <mergeCell ref="V26:V27"/>
    <mergeCell ref="X26:X27"/>
    <mergeCell ref="Z30:Z31"/>
    <mergeCell ref="T30:T31"/>
    <mergeCell ref="C30:E31"/>
    <mergeCell ref="V30:V31"/>
    <mergeCell ref="X30:X31"/>
    <mergeCell ref="Z28:Z29"/>
    <mergeCell ref="C28:E29"/>
    <mergeCell ref="Z26:Z27"/>
    <mergeCell ref="T28:T29"/>
    <mergeCell ref="V28:V29"/>
    <mergeCell ref="X28:X29"/>
    <mergeCell ref="C32:F32"/>
    <mergeCell ref="R58:S58"/>
    <mergeCell ref="C33:F33"/>
    <mergeCell ref="C34:F34"/>
    <mergeCell ref="D37:G37"/>
    <mergeCell ref="C50:E50"/>
  </mergeCells>
  <conditionalFormatting sqref="F20:F31">
    <cfRule type="containsText" dxfId="3" priority="1" stopIfTrue="1" operator="containsText" text="E">
      <formula>NOT(ISERROR(SEARCH("E",F20)))</formula>
    </cfRule>
    <cfRule type="cellIs" dxfId="2" priority="2" stopIfTrue="1" operator="equal">
      <formula>"P"</formula>
    </cfRule>
    <cfRule type="cellIs" dxfId="1" priority="3" stopIfTrue="1" operator="greaterThan">
      <formula>"E"</formula>
    </cfRule>
    <cfRule type="containsText" dxfId="0" priority="4" stopIfTrue="1" operator="containsText" text="P">
      <formula>NOT(ISERROR(SEARCH("P",F20)))</formula>
    </cfRule>
  </conditionalFormatting>
  <pageMargins left="0.51181102362204722" right="0.51181102362204722" top="0.74803149606299213" bottom="0.74803149606299213" header="0.31496062992125984" footer="0.31496062992125984"/>
  <pageSetup scale="6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0010372B722724997C1662677347EA4" ma:contentTypeVersion="17" ma:contentTypeDescription="Crear nuevo documento." ma:contentTypeScope="" ma:versionID="eb9d8db1fd7828be6a3496b207c31e08">
  <xsd:schema xmlns:xsd="http://www.w3.org/2001/XMLSchema" xmlns:xs="http://www.w3.org/2001/XMLSchema" xmlns:p="http://schemas.microsoft.com/office/2006/metadata/properties" xmlns:ns3="a042a5d0-44e1-4799-86d6-71a413c2e698" xmlns:ns4="a6ba9412-f972-4354-a06f-45487ccf6659" targetNamespace="http://schemas.microsoft.com/office/2006/metadata/properties" ma:root="true" ma:fieldsID="4ec34b70a66d9c0e49fd0a586898af04" ns3:_="" ns4:_="">
    <xsd:import namespace="a042a5d0-44e1-4799-86d6-71a413c2e698"/>
    <xsd:import namespace="a6ba9412-f972-4354-a06f-45487ccf665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2a5d0-44e1-4799-86d6-71a413c2e6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ba9412-f972-4354-a06f-45487ccf665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042a5d0-44e1-4799-86d6-71a413c2e698" xsi:nil="true"/>
  </documentManagement>
</p:properties>
</file>

<file path=customXml/itemProps1.xml><?xml version="1.0" encoding="utf-8"?>
<ds:datastoreItem xmlns:ds="http://schemas.openxmlformats.org/officeDocument/2006/customXml" ds:itemID="{FF0CF75D-3B36-4FC1-97E9-984B9E63AC68}">
  <ds:schemaRefs>
    <ds:schemaRef ds:uri="http://schemas.microsoft.com/sharepoint/v3/contenttype/forms"/>
  </ds:schemaRefs>
</ds:datastoreItem>
</file>

<file path=customXml/itemProps2.xml><?xml version="1.0" encoding="utf-8"?>
<ds:datastoreItem xmlns:ds="http://schemas.openxmlformats.org/officeDocument/2006/customXml" ds:itemID="{34255A70-5B3A-40A3-8269-83DB6071F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2a5d0-44e1-4799-86d6-71a413c2e698"/>
    <ds:schemaRef ds:uri="a6ba9412-f972-4354-a06f-45487ccf6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F16189-DE69-4255-B217-0C629D28919A}">
  <ds:schemaRefs>
    <ds:schemaRef ds:uri="http://schemas.microsoft.com/office/2006/metadata/properties"/>
    <ds:schemaRef ds:uri="http://schemas.microsoft.com/office/infopath/2007/PartnerControls"/>
    <ds:schemaRef ds:uri="a042a5d0-44e1-4799-86d6-71a413c2e6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4</vt:i4>
      </vt:variant>
      <vt:variant>
        <vt:lpstr>Gráficos</vt:lpstr>
      </vt:variant>
      <vt:variant>
        <vt:i4>1</vt:i4>
      </vt:variant>
      <vt:variant>
        <vt:lpstr>Rangos con nombre</vt:lpstr>
      </vt:variant>
      <vt:variant>
        <vt:i4>3</vt:i4>
      </vt:variant>
    </vt:vector>
  </HeadingPairs>
  <TitlesOfParts>
    <vt:vector size="8" baseType="lpstr">
      <vt:lpstr>SG-SST</vt:lpstr>
      <vt:lpstr>2018</vt:lpstr>
      <vt:lpstr>2021 (2)</vt:lpstr>
      <vt:lpstr>2026</vt:lpstr>
      <vt:lpstr>Gráfico1</vt:lpstr>
      <vt:lpstr>'SG-SST'!Área_de_impresión</vt:lpstr>
      <vt:lpstr>'SG-SST'!Excel_BuiltIn__FilterDatabase</vt:lpstr>
      <vt:lpstr>'SG-SST'!Títulos_a_imprimir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Consuelo Arboleda Arias</dc:creator>
  <cp:keywords/>
  <dc:description/>
  <cp:lastModifiedBy>SANDRA ALBA</cp:lastModifiedBy>
  <cp:revision/>
  <cp:lastPrinted>2026-01-30T15:20:54Z</cp:lastPrinted>
  <dcterms:created xsi:type="dcterms:W3CDTF">2018-08-06T18:21:29Z</dcterms:created>
  <dcterms:modified xsi:type="dcterms:W3CDTF">2026-01-30T16:37:41Z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0x010100A0010372B722724997C1662677347EA4</vt:lpwstr>
  </property>
  <property fmtid="{D5CDD505-2E9C-101B-9397-08002B2CF9AE}" pid="3" name="_ip_UnifiedCompliancePolicyUIAction">
    <vt:lpwstr/>
  </property>
  <property fmtid="{D5CDD505-2E9C-101B-9397-08002B2CF9AE}" pid="4" name="_ip_UnifiedCompliancePolicyProperties">
    <vt:lpwstr/>
  </property>
</Properties>
</file>